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Philipp\Documents\inloopo.com\Produkte\05_1-1 Coaching\"/>
    </mc:Choice>
  </mc:AlternateContent>
  <xr:revisionPtr revIDLastSave="0" documentId="13_ncr:1_{38DCDCBE-08B8-45DA-B029-00E91ADE22D5}" xr6:coauthVersionLast="47" xr6:coauthVersionMax="47" xr10:uidLastSave="{00000000-0000-0000-0000-000000000000}"/>
  <bookViews>
    <workbookView xWindow="-108" yWindow="-108" windowWidth="27096" windowHeight="16296" xr2:uid="{00000000-000D-0000-FFFF-FFFF00000000}"/>
  </bookViews>
  <sheets>
    <sheet name="TJ Main" sheetId="1" r:id="rId1"/>
  </sheets>
  <definedNames>
    <definedName name="_xlnm._FilterDatabase" localSheetId="0" hidden="1">'TJ Main'!$A$14:$W$973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G63" i="1"/>
  <c r="F63" i="1"/>
  <c r="G56" i="1"/>
  <c r="F56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9" i="1"/>
  <c r="O970" i="1"/>
  <c r="O971" i="1"/>
  <c r="O972" i="1"/>
  <c r="O973" i="1"/>
  <c r="I63" i="1"/>
  <c r="I55" i="1"/>
  <c r="G53" i="1"/>
  <c r="F53" i="1"/>
  <c r="I46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N16" i="1"/>
  <c r="N17" i="1"/>
  <c r="N19" i="1"/>
  <c r="N18" i="1"/>
  <c r="N20" i="1"/>
  <c r="N21" i="1"/>
  <c r="N22" i="1"/>
  <c r="N25" i="1"/>
  <c r="N24" i="1"/>
  <c r="N26" i="1"/>
  <c r="N23" i="1"/>
  <c r="N27" i="1"/>
  <c r="N32" i="1"/>
  <c r="N29" i="1"/>
  <c r="N28" i="1"/>
  <c r="N31" i="1"/>
  <c r="N30" i="1"/>
  <c r="N33" i="1"/>
  <c r="N35" i="1"/>
  <c r="N36" i="1"/>
  <c r="N37" i="1"/>
  <c r="N38" i="1"/>
  <c r="N42" i="1"/>
  <c r="N34" i="1"/>
  <c r="N39" i="1"/>
  <c r="N40" i="1"/>
  <c r="N41" i="1"/>
  <c r="N43" i="1"/>
  <c r="N48" i="1"/>
  <c r="N46" i="1"/>
  <c r="N45" i="1"/>
  <c r="N47" i="1"/>
  <c r="N44" i="1"/>
  <c r="N52" i="1"/>
  <c r="N49" i="1"/>
  <c r="N50" i="1"/>
  <c r="N51" i="1"/>
  <c r="N53" i="1"/>
  <c r="N54" i="1"/>
  <c r="N55" i="1"/>
  <c r="N71" i="1"/>
  <c r="N56" i="1"/>
  <c r="N57" i="1"/>
  <c r="N60" i="1"/>
  <c r="N967" i="1"/>
  <c r="N61" i="1"/>
  <c r="N58" i="1"/>
  <c r="N59" i="1"/>
  <c r="N62" i="1"/>
  <c r="N63" i="1"/>
  <c r="N64" i="1"/>
  <c r="N65" i="1"/>
  <c r="N66" i="1"/>
  <c r="N68" i="1"/>
  <c r="N69" i="1"/>
  <c r="N67" i="1"/>
  <c r="N70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15" i="1"/>
  <c r="M15" i="1"/>
  <c r="M44" i="1"/>
  <c r="J967" i="1" l="1"/>
  <c r="H74" i="1"/>
  <c r="H77" i="1"/>
  <c r="H78" i="1"/>
  <c r="H80" i="1"/>
  <c r="H82" i="1"/>
  <c r="H85" i="1"/>
  <c r="H86" i="1"/>
  <c r="H87" i="1"/>
  <c r="H89" i="1"/>
  <c r="H90" i="1"/>
  <c r="H94" i="1"/>
  <c r="H97" i="1"/>
  <c r="H98" i="1"/>
  <c r="H100" i="1"/>
  <c r="H101" i="1"/>
  <c r="H102" i="1"/>
  <c r="H105" i="1"/>
  <c r="H106" i="1"/>
  <c r="H109" i="1"/>
  <c r="H110" i="1"/>
  <c r="H112" i="1"/>
  <c r="H113" i="1"/>
  <c r="H114" i="1"/>
  <c r="H117" i="1"/>
  <c r="H118" i="1"/>
  <c r="H119" i="1"/>
  <c r="H121" i="1"/>
  <c r="H122" i="1"/>
  <c r="H125" i="1"/>
  <c r="H126" i="1"/>
  <c r="H129" i="1"/>
  <c r="H130" i="1"/>
  <c r="H132" i="1"/>
  <c r="H133" i="1"/>
  <c r="H134" i="1"/>
  <c r="H137" i="1"/>
  <c r="H138" i="1"/>
  <c r="H141" i="1"/>
  <c r="H142" i="1"/>
  <c r="H144" i="1"/>
  <c r="H146" i="1"/>
  <c r="H149" i="1"/>
  <c r="H150" i="1"/>
  <c r="H151" i="1"/>
  <c r="H153" i="1"/>
  <c r="H154" i="1"/>
  <c r="H158" i="1"/>
  <c r="H161" i="1"/>
  <c r="H162" i="1"/>
  <c r="H164" i="1"/>
  <c r="H165" i="1"/>
  <c r="H166" i="1"/>
  <c r="H169" i="1"/>
  <c r="H170" i="1"/>
  <c r="H173" i="1"/>
  <c r="H174" i="1"/>
  <c r="H176" i="1"/>
  <c r="H177" i="1"/>
  <c r="H178" i="1"/>
  <c r="H181" i="1"/>
  <c r="H182" i="1"/>
  <c r="H183" i="1"/>
  <c r="H185" i="1"/>
  <c r="H186" i="1"/>
  <c r="H189" i="1"/>
  <c r="H190" i="1"/>
  <c r="H193" i="1"/>
  <c r="H194" i="1"/>
  <c r="H196" i="1"/>
  <c r="H197" i="1"/>
  <c r="H198" i="1"/>
  <c r="H201" i="1"/>
  <c r="H202" i="1"/>
  <c r="H205" i="1"/>
  <c r="H206" i="1"/>
  <c r="H208" i="1"/>
  <c r="H209" i="1"/>
  <c r="H210" i="1"/>
  <c r="H213" i="1"/>
  <c r="H214" i="1"/>
  <c r="H215" i="1"/>
  <c r="H217" i="1"/>
  <c r="H218" i="1"/>
  <c r="H222" i="1"/>
  <c r="H225" i="1"/>
  <c r="H226" i="1"/>
  <c r="H228" i="1"/>
  <c r="H229" i="1"/>
  <c r="H230" i="1"/>
  <c r="H233" i="1"/>
  <c r="H234" i="1"/>
  <c r="H238" i="1"/>
  <c r="H240" i="1"/>
  <c r="H241" i="1"/>
  <c r="H242" i="1"/>
  <c r="H245" i="1"/>
  <c r="H246" i="1"/>
  <c r="H247" i="1"/>
  <c r="H249" i="1"/>
  <c r="H250" i="1"/>
  <c r="H253" i="1"/>
  <c r="H254" i="1"/>
  <c r="H257" i="1"/>
  <c r="H258" i="1"/>
  <c r="H260" i="1"/>
  <c r="H261" i="1"/>
  <c r="H262" i="1"/>
  <c r="H265" i="1"/>
  <c r="H266" i="1"/>
  <c r="H269" i="1"/>
  <c r="H270" i="1"/>
  <c r="H272" i="1"/>
  <c r="H273" i="1"/>
  <c r="H274" i="1"/>
  <c r="H277" i="1"/>
  <c r="H278" i="1"/>
  <c r="H279" i="1"/>
  <c r="H281" i="1"/>
  <c r="H282" i="1"/>
  <c r="H285" i="1"/>
  <c r="H286" i="1"/>
  <c r="H289" i="1"/>
  <c r="H290" i="1"/>
  <c r="H292" i="1"/>
  <c r="H293" i="1"/>
  <c r="H294" i="1"/>
  <c r="H297" i="1"/>
  <c r="H298" i="1"/>
  <c r="H301" i="1"/>
  <c r="H302" i="1"/>
  <c r="H304" i="1"/>
  <c r="H306" i="1"/>
  <c r="H309" i="1"/>
  <c r="H310" i="1"/>
  <c r="H311" i="1"/>
  <c r="H313" i="1"/>
  <c r="H314" i="1"/>
  <c r="H318" i="1"/>
  <c r="H321" i="1"/>
  <c r="H322" i="1"/>
  <c r="H324" i="1"/>
  <c r="H325" i="1"/>
  <c r="H326" i="1"/>
  <c r="H329" i="1"/>
  <c r="H330" i="1"/>
  <c r="H333" i="1"/>
  <c r="H334" i="1"/>
  <c r="H336" i="1"/>
  <c r="H337" i="1"/>
  <c r="H338" i="1"/>
  <c r="H341" i="1"/>
  <c r="H342" i="1"/>
  <c r="H343" i="1"/>
  <c r="H345" i="1"/>
  <c r="H346" i="1"/>
  <c r="H349" i="1"/>
  <c r="H350" i="1"/>
  <c r="H353" i="1"/>
  <c r="H354" i="1"/>
  <c r="H356" i="1"/>
  <c r="H357" i="1"/>
  <c r="H358" i="1"/>
  <c r="H361" i="1"/>
  <c r="H362" i="1"/>
  <c r="H365" i="1"/>
  <c r="H366" i="1"/>
  <c r="H368" i="1"/>
  <c r="H369" i="1"/>
  <c r="H370" i="1"/>
  <c r="H373" i="1"/>
  <c r="H374" i="1"/>
  <c r="H375" i="1"/>
  <c r="H377" i="1"/>
  <c r="H378" i="1"/>
  <c r="H381" i="1"/>
  <c r="H382" i="1"/>
  <c r="H385" i="1"/>
  <c r="H386" i="1"/>
  <c r="H388" i="1"/>
  <c r="H389" i="1"/>
  <c r="H390" i="1"/>
  <c r="H393" i="1"/>
  <c r="H394" i="1"/>
  <c r="H398" i="1"/>
  <c r="H400" i="1"/>
  <c r="H401" i="1"/>
  <c r="H402" i="1"/>
  <c r="H405" i="1"/>
  <c r="H406" i="1"/>
  <c r="H407" i="1"/>
  <c r="H409" i="1"/>
  <c r="H410" i="1"/>
  <c r="H413" i="1"/>
  <c r="H414" i="1"/>
  <c r="H417" i="1"/>
  <c r="H418" i="1"/>
  <c r="H420" i="1"/>
  <c r="H421" i="1"/>
  <c r="H422" i="1"/>
  <c r="H425" i="1"/>
  <c r="H426" i="1"/>
  <c r="H429" i="1"/>
  <c r="H430" i="1"/>
  <c r="H432" i="1"/>
  <c r="H433" i="1"/>
  <c r="H434" i="1"/>
  <c r="H437" i="1"/>
  <c r="H438" i="1"/>
  <c r="H439" i="1"/>
  <c r="H441" i="1"/>
  <c r="H442" i="1"/>
  <c r="H445" i="1"/>
  <c r="H446" i="1"/>
  <c r="H449" i="1"/>
  <c r="H450" i="1"/>
  <c r="H452" i="1"/>
  <c r="H453" i="1"/>
  <c r="H454" i="1"/>
  <c r="H457" i="1"/>
  <c r="H458" i="1"/>
  <c r="H461" i="1"/>
  <c r="H462" i="1"/>
  <c r="H464" i="1"/>
  <c r="H465" i="1"/>
  <c r="H466" i="1"/>
  <c r="H469" i="1"/>
  <c r="H470" i="1"/>
  <c r="H471" i="1"/>
  <c r="H473" i="1"/>
  <c r="H474" i="1"/>
  <c r="H477" i="1"/>
  <c r="H478" i="1"/>
  <c r="H481" i="1"/>
  <c r="H482" i="1"/>
  <c r="H484" i="1"/>
  <c r="H485" i="1"/>
  <c r="H486" i="1"/>
  <c r="H489" i="1"/>
  <c r="H490" i="1"/>
  <c r="H493" i="1"/>
  <c r="H494" i="1"/>
  <c r="H496" i="1"/>
  <c r="H497" i="1"/>
  <c r="H498" i="1"/>
  <c r="H501" i="1"/>
  <c r="H502" i="1"/>
  <c r="H503" i="1"/>
  <c r="H505" i="1"/>
  <c r="H506" i="1"/>
  <c r="H509" i="1"/>
  <c r="H510" i="1"/>
  <c r="H513" i="1"/>
  <c r="H514" i="1"/>
  <c r="H516" i="1"/>
  <c r="H517" i="1"/>
  <c r="H518" i="1"/>
  <c r="H521" i="1"/>
  <c r="H522" i="1"/>
  <c r="H525" i="1"/>
  <c r="H526" i="1"/>
  <c r="H528" i="1"/>
  <c r="H529" i="1"/>
  <c r="H530" i="1"/>
  <c r="H533" i="1"/>
  <c r="H534" i="1"/>
  <c r="H535" i="1"/>
  <c r="H537" i="1"/>
  <c r="H538" i="1"/>
  <c r="H541" i="1"/>
  <c r="H542" i="1"/>
  <c r="H545" i="1"/>
  <c r="H546" i="1"/>
  <c r="H548" i="1"/>
  <c r="H549" i="1"/>
  <c r="H550" i="1"/>
  <c r="H553" i="1"/>
  <c r="H554" i="1"/>
  <c r="H557" i="1"/>
  <c r="H558" i="1"/>
  <c r="H560" i="1"/>
  <c r="H561" i="1"/>
  <c r="H562" i="1"/>
  <c r="H565" i="1"/>
  <c r="H566" i="1"/>
  <c r="H567" i="1"/>
  <c r="H569" i="1"/>
  <c r="H570" i="1"/>
  <c r="H573" i="1"/>
  <c r="H574" i="1"/>
  <c r="H577" i="1"/>
  <c r="H578" i="1"/>
  <c r="H580" i="1"/>
  <c r="H581" i="1"/>
  <c r="H582" i="1"/>
  <c r="H585" i="1"/>
  <c r="H586" i="1"/>
  <c r="H589" i="1"/>
  <c r="H590" i="1"/>
  <c r="H592" i="1"/>
  <c r="H593" i="1"/>
  <c r="H594" i="1"/>
  <c r="H597" i="1"/>
  <c r="H598" i="1"/>
  <c r="H599" i="1"/>
  <c r="H601" i="1"/>
  <c r="H602" i="1"/>
  <c r="H605" i="1"/>
  <c r="H606" i="1"/>
  <c r="H609" i="1"/>
  <c r="H610" i="1"/>
  <c r="H612" i="1"/>
  <c r="H613" i="1"/>
  <c r="H614" i="1"/>
  <c r="H617" i="1"/>
  <c r="H618" i="1"/>
  <c r="H621" i="1"/>
  <c r="H622" i="1"/>
  <c r="H624" i="1"/>
  <c r="H625" i="1"/>
  <c r="H626" i="1"/>
  <c r="H629" i="1"/>
  <c r="H630" i="1"/>
  <c r="H631" i="1"/>
  <c r="H633" i="1"/>
  <c r="H634" i="1"/>
  <c r="H637" i="1"/>
  <c r="H638" i="1"/>
  <c r="H641" i="1"/>
  <c r="H642" i="1"/>
  <c r="H644" i="1"/>
  <c r="H645" i="1"/>
  <c r="H646" i="1"/>
  <c r="H649" i="1"/>
  <c r="H650" i="1"/>
  <c r="H653" i="1"/>
  <c r="H654" i="1"/>
  <c r="H656" i="1"/>
  <c r="H657" i="1"/>
  <c r="H658" i="1"/>
  <c r="H661" i="1"/>
  <c r="H662" i="1"/>
  <c r="H663" i="1"/>
  <c r="H665" i="1"/>
  <c r="H666" i="1"/>
  <c r="H669" i="1"/>
  <c r="H670" i="1"/>
  <c r="H673" i="1"/>
  <c r="H674" i="1"/>
  <c r="H676" i="1"/>
  <c r="H677" i="1"/>
  <c r="H678" i="1"/>
  <c r="H681" i="1"/>
  <c r="H682" i="1"/>
  <c r="H685" i="1"/>
  <c r="H686" i="1"/>
  <c r="H688" i="1"/>
  <c r="H689" i="1"/>
  <c r="H690" i="1"/>
  <c r="H693" i="1"/>
  <c r="H694" i="1"/>
  <c r="H695" i="1"/>
  <c r="H697" i="1"/>
  <c r="H698" i="1"/>
  <c r="H701" i="1"/>
  <c r="H702" i="1"/>
  <c r="H705" i="1"/>
  <c r="H706" i="1"/>
  <c r="H708" i="1"/>
  <c r="H709" i="1"/>
  <c r="H710" i="1"/>
  <c r="H713" i="1"/>
  <c r="H714" i="1"/>
  <c r="H715" i="1"/>
  <c r="H717" i="1"/>
  <c r="H718" i="1"/>
  <c r="H721" i="1"/>
  <c r="H722" i="1"/>
  <c r="H723" i="1"/>
  <c r="H725" i="1"/>
  <c r="H726" i="1"/>
  <c r="H729" i="1"/>
  <c r="H730" i="1"/>
  <c r="H731" i="1"/>
  <c r="H733" i="1"/>
  <c r="H734" i="1"/>
  <c r="H737" i="1"/>
  <c r="H738" i="1"/>
  <c r="H739" i="1"/>
  <c r="H741" i="1"/>
  <c r="H742" i="1"/>
  <c r="H745" i="1"/>
  <c r="H746" i="1"/>
  <c r="H747" i="1"/>
  <c r="H749" i="1"/>
  <c r="H750" i="1"/>
  <c r="H754" i="1"/>
  <c r="H755" i="1"/>
  <c r="H757" i="1"/>
  <c r="H758" i="1"/>
  <c r="H761" i="1"/>
  <c r="H762" i="1"/>
  <c r="H763" i="1"/>
  <c r="H765" i="1"/>
  <c r="H766" i="1"/>
  <c r="H769" i="1"/>
  <c r="H770" i="1"/>
  <c r="H771" i="1"/>
  <c r="H773" i="1"/>
  <c r="H774" i="1"/>
  <c r="H777" i="1"/>
  <c r="H778" i="1"/>
  <c r="H779" i="1"/>
  <c r="H781" i="1"/>
  <c r="H782" i="1"/>
  <c r="H785" i="1"/>
  <c r="H786" i="1"/>
  <c r="H787" i="1"/>
  <c r="H789" i="1"/>
  <c r="H790" i="1"/>
  <c r="H793" i="1"/>
  <c r="H794" i="1"/>
  <c r="H795" i="1"/>
  <c r="H797" i="1"/>
  <c r="H798" i="1"/>
  <c r="H801" i="1"/>
  <c r="H802" i="1"/>
  <c r="H803" i="1"/>
  <c r="H805" i="1"/>
  <c r="H806" i="1"/>
  <c r="H809" i="1"/>
  <c r="H810" i="1"/>
  <c r="H811" i="1"/>
  <c r="H813" i="1"/>
  <c r="H814" i="1"/>
  <c r="H817" i="1"/>
  <c r="H818" i="1"/>
  <c r="H819" i="1"/>
  <c r="H821" i="1"/>
  <c r="H822" i="1"/>
  <c r="H825" i="1"/>
  <c r="H826" i="1"/>
  <c r="H827" i="1"/>
  <c r="H829" i="1"/>
  <c r="H830" i="1"/>
  <c r="H833" i="1"/>
  <c r="H834" i="1"/>
  <c r="H835" i="1"/>
  <c r="H837" i="1"/>
  <c r="H838" i="1"/>
  <c r="H841" i="1"/>
  <c r="H842" i="1"/>
  <c r="H843" i="1"/>
  <c r="H845" i="1"/>
  <c r="H846" i="1"/>
  <c r="H849" i="1"/>
  <c r="H850" i="1"/>
  <c r="H851" i="1"/>
  <c r="H853" i="1"/>
  <c r="H854" i="1"/>
  <c r="H857" i="1"/>
  <c r="H858" i="1"/>
  <c r="H859" i="1"/>
  <c r="H861" i="1"/>
  <c r="H862" i="1"/>
  <c r="H865" i="1"/>
  <c r="H866" i="1"/>
  <c r="H867" i="1"/>
  <c r="H869" i="1"/>
  <c r="H870" i="1"/>
  <c r="H873" i="1"/>
  <c r="H874" i="1"/>
  <c r="H875" i="1"/>
  <c r="H877" i="1"/>
  <c r="H878" i="1"/>
  <c r="H881" i="1"/>
  <c r="H882" i="1"/>
  <c r="H883" i="1"/>
  <c r="H885" i="1"/>
  <c r="H886" i="1"/>
  <c r="H889" i="1"/>
  <c r="H890" i="1"/>
  <c r="H891" i="1"/>
  <c r="H893" i="1"/>
  <c r="H894" i="1"/>
  <c r="H898" i="1"/>
  <c r="H899" i="1"/>
  <c r="H902" i="1"/>
  <c r="H906" i="1"/>
  <c r="H907" i="1"/>
  <c r="H909" i="1"/>
  <c r="H910" i="1"/>
  <c r="H914" i="1"/>
  <c r="H915" i="1"/>
  <c r="H918" i="1"/>
  <c r="H922" i="1"/>
  <c r="H923" i="1"/>
  <c r="H925" i="1"/>
  <c r="H926" i="1"/>
  <c r="H930" i="1"/>
  <c r="H931" i="1"/>
  <c r="H934" i="1"/>
  <c r="H937" i="1"/>
  <c r="H938" i="1"/>
  <c r="H939" i="1"/>
  <c r="H941" i="1"/>
  <c r="H942" i="1"/>
  <c r="H946" i="1"/>
  <c r="H947" i="1"/>
  <c r="H950" i="1"/>
  <c r="H954" i="1"/>
  <c r="H955" i="1"/>
  <c r="H957" i="1"/>
  <c r="H958" i="1"/>
  <c r="H962" i="1"/>
  <c r="H963" i="1"/>
  <c r="H966" i="1"/>
  <c r="G46" i="1"/>
  <c r="F46" i="1"/>
  <c r="H81" i="1"/>
  <c r="H93" i="1"/>
  <c r="H145" i="1"/>
  <c r="H157" i="1"/>
  <c r="H221" i="1"/>
  <c r="H237" i="1"/>
  <c r="H305" i="1"/>
  <c r="H317" i="1"/>
  <c r="H397" i="1"/>
  <c r="H753" i="1"/>
  <c r="H99" i="1"/>
  <c r="H143" i="1"/>
  <c r="H184" i="1"/>
  <c r="H227" i="1"/>
  <c r="H271" i="1"/>
  <c r="H312" i="1"/>
  <c r="H355" i="1"/>
  <c r="H399" i="1"/>
  <c r="H440" i="1"/>
  <c r="H483" i="1"/>
  <c r="H527" i="1"/>
  <c r="H568" i="1"/>
  <c r="H611" i="1"/>
  <c r="H655" i="1"/>
  <c r="H696" i="1"/>
  <c r="H732" i="1"/>
  <c r="H764" i="1"/>
  <c r="H796" i="1"/>
  <c r="H828" i="1"/>
  <c r="H860" i="1"/>
  <c r="H876" i="1"/>
  <c r="H892" i="1"/>
  <c r="H908" i="1"/>
  <c r="H924" i="1"/>
  <c r="H940" i="1"/>
  <c r="H956" i="1"/>
  <c r="I39" i="1"/>
  <c r="M35" i="1"/>
  <c r="O35" i="1"/>
  <c r="H951" i="1" l="1"/>
  <c r="H952" i="1"/>
  <c r="H919" i="1"/>
  <c r="H920" i="1"/>
  <c r="H887" i="1"/>
  <c r="H888" i="1"/>
  <c r="H823" i="1"/>
  <c r="H824" i="1"/>
  <c r="H815" i="1"/>
  <c r="H816" i="1"/>
  <c r="H807" i="1"/>
  <c r="H808" i="1"/>
  <c r="H791" i="1"/>
  <c r="H792" i="1"/>
  <c r="H783" i="1"/>
  <c r="H784" i="1"/>
  <c r="H751" i="1"/>
  <c r="H752" i="1"/>
  <c r="H743" i="1"/>
  <c r="H744" i="1"/>
  <c r="H700" i="1"/>
  <c r="H699" i="1"/>
  <c r="H620" i="1"/>
  <c r="H619" i="1"/>
  <c r="H596" i="1"/>
  <c r="H595" i="1"/>
  <c r="H564" i="1"/>
  <c r="H563" i="1"/>
  <c r="H556" i="1"/>
  <c r="H555" i="1"/>
  <c r="H524" i="1"/>
  <c r="H523" i="1"/>
  <c r="H519" i="1"/>
  <c r="H520" i="1"/>
  <c r="H444" i="1"/>
  <c r="H443" i="1"/>
  <c r="H436" i="1"/>
  <c r="H435" i="1"/>
  <c r="H415" i="1"/>
  <c r="H416" i="1"/>
  <c r="H412" i="1"/>
  <c r="H411" i="1"/>
  <c r="H404" i="1"/>
  <c r="H403" i="1"/>
  <c r="H396" i="1"/>
  <c r="H395" i="1"/>
  <c r="H372" i="1"/>
  <c r="H371" i="1"/>
  <c r="H364" i="1"/>
  <c r="H363" i="1"/>
  <c r="H308" i="1"/>
  <c r="H307" i="1"/>
  <c r="H300" i="1"/>
  <c r="H299" i="1"/>
  <c r="H276" i="1"/>
  <c r="H275" i="1"/>
  <c r="H256" i="1"/>
  <c r="H255" i="1"/>
  <c r="H252" i="1"/>
  <c r="H251" i="1"/>
  <c r="H188" i="1"/>
  <c r="H187" i="1"/>
  <c r="H180" i="1"/>
  <c r="H179" i="1"/>
  <c r="H156" i="1"/>
  <c r="H155" i="1"/>
  <c r="H148" i="1"/>
  <c r="H147" i="1"/>
  <c r="H116" i="1"/>
  <c r="H115" i="1"/>
  <c r="H76" i="1"/>
  <c r="H75" i="1"/>
  <c r="H852" i="1"/>
  <c r="H820" i="1"/>
  <c r="H788" i="1"/>
  <c r="H756" i="1"/>
  <c r="H724" i="1"/>
  <c r="H687" i="1"/>
  <c r="H643" i="1"/>
  <c r="H600" i="1"/>
  <c r="H559" i="1"/>
  <c r="H515" i="1"/>
  <c r="H472" i="1"/>
  <c r="H431" i="1"/>
  <c r="H387" i="1"/>
  <c r="H344" i="1"/>
  <c r="H303" i="1"/>
  <c r="H259" i="1"/>
  <c r="H216" i="1"/>
  <c r="H175" i="1"/>
  <c r="H131" i="1"/>
  <c r="H88" i="1"/>
  <c r="H943" i="1"/>
  <c r="H944" i="1"/>
  <c r="H927" i="1"/>
  <c r="H928" i="1"/>
  <c r="H911" i="1"/>
  <c r="H912" i="1"/>
  <c r="H879" i="1"/>
  <c r="H880" i="1"/>
  <c r="H863" i="1"/>
  <c r="H864" i="1"/>
  <c r="H855" i="1"/>
  <c r="H856" i="1"/>
  <c r="H847" i="1"/>
  <c r="H848" i="1"/>
  <c r="H839" i="1"/>
  <c r="H840" i="1"/>
  <c r="H703" i="1"/>
  <c r="H704" i="1"/>
  <c r="H668" i="1"/>
  <c r="H667" i="1"/>
  <c r="H660" i="1"/>
  <c r="H659" i="1"/>
  <c r="H652" i="1"/>
  <c r="H651" i="1"/>
  <c r="H615" i="1"/>
  <c r="H616" i="1"/>
  <c r="H604" i="1"/>
  <c r="H603" i="1"/>
  <c r="H583" i="1"/>
  <c r="H584" i="1"/>
  <c r="H468" i="1"/>
  <c r="H467" i="1"/>
  <c r="H428" i="1"/>
  <c r="H427" i="1"/>
  <c r="H391" i="1"/>
  <c r="H392" i="1"/>
  <c r="H380" i="1"/>
  <c r="H379" i="1"/>
  <c r="H348" i="1"/>
  <c r="H347" i="1"/>
  <c r="H340" i="1"/>
  <c r="H339" i="1"/>
  <c r="H319" i="1"/>
  <c r="H320" i="1"/>
  <c r="H268" i="1"/>
  <c r="H267" i="1"/>
  <c r="H231" i="1"/>
  <c r="H232" i="1"/>
  <c r="H220" i="1"/>
  <c r="H219" i="1"/>
  <c r="H212" i="1"/>
  <c r="H211" i="1"/>
  <c r="H135" i="1"/>
  <c r="H136" i="1"/>
  <c r="H964" i="1"/>
  <c r="H916" i="1"/>
  <c r="H844" i="1"/>
  <c r="H748" i="1"/>
  <c r="H632" i="1"/>
  <c r="H463" i="1"/>
  <c r="H291" i="1"/>
  <c r="H163" i="1"/>
  <c r="H79" i="1"/>
  <c r="H959" i="1"/>
  <c r="H960" i="1"/>
  <c r="H935" i="1"/>
  <c r="H936" i="1"/>
  <c r="H903" i="1"/>
  <c r="H904" i="1"/>
  <c r="H895" i="1"/>
  <c r="H896" i="1"/>
  <c r="H871" i="1"/>
  <c r="H872" i="1"/>
  <c r="H831" i="1"/>
  <c r="H832" i="1"/>
  <c r="H799" i="1"/>
  <c r="H800" i="1"/>
  <c r="H775" i="1"/>
  <c r="H776" i="1"/>
  <c r="H767" i="1"/>
  <c r="H768" i="1"/>
  <c r="H759" i="1"/>
  <c r="H760" i="1"/>
  <c r="H735" i="1"/>
  <c r="H736" i="1"/>
  <c r="H727" i="1"/>
  <c r="H728" i="1"/>
  <c r="H719" i="1"/>
  <c r="H720" i="1"/>
  <c r="H711" i="1"/>
  <c r="H712" i="1"/>
  <c r="H692" i="1"/>
  <c r="H691" i="1"/>
  <c r="H684" i="1"/>
  <c r="H683" i="1"/>
  <c r="H679" i="1"/>
  <c r="H680" i="1"/>
  <c r="H671" i="1"/>
  <c r="H672" i="1"/>
  <c r="H647" i="1"/>
  <c r="H648" i="1"/>
  <c r="H639" i="1"/>
  <c r="H640" i="1"/>
  <c r="H636" i="1"/>
  <c r="H635" i="1"/>
  <c r="H628" i="1"/>
  <c r="H627" i="1"/>
  <c r="H607" i="1"/>
  <c r="H608" i="1"/>
  <c r="H588" i="1"/>
  <c r="H587" i="1"/>
  <c r="H576" i="1"/>
  <c r="H575" i="1"/>
  <c r="H572" i="1"/>
  <c r="H571" i="1"/>
  <c r="H551" i="1"/>
  <c r="H552" i="1"/>
  <c r="H543" i="1"/>
  <c r="H544" i="1"/>
  <c r="H540" i="1"/>
  <c r="H539" i="1"/>
  <c r="H532" i="1"/>
  <c r="H531" i="1"/>
  <c r="H511" i="1"/>
  <c r="H512" i="1"/>
  <c r="H508" i="1"/>
  <c r="H507" i="1"/>
  <c r="H500" i="1"/>
  <c r="H499" i="1"/>
  <c r="H492" i="1"/>
  <c r="H491" i="1"/>
  <c r="H487" i="1"/>
  <c r="H488" i="1"/>
  <c r="H480" i="1"/>
  <c r="H479" i="1"/>
  <c r="H476" i="1"/>
  <c r="H475" i="1"/>
  <c r="H460" i="1"/>
  <c r="H459" i="1"/>
  <c r="H455" i="1"/>
  <c r="H456" i="1"/>
  <c r="H447" i="1"/>
  <c r="H448" i="1"/>
  <c r="H423" i="1"/>
  <c r="H424" i="1"/>
  <c r="H383" i="1"/>
  <c r="H384" i="1"/>
  <c r="H359" i="1"/>
  <c r="H360" i="1"/>
  <c r="H351" i="1"/>
  <c r="H352" i="1"/>
  <c r="H332" i="1"/>
  <c r="H331" i="1"/>
  <c r="H327" i="1"/>
  <c r="H328" i="1"/>
  <c r="H316" i="1"/>
  <c r="H315" i="1"/>
  <c r="H295" i="1"/>
  <c r="H296" i="1"/>
  <c r="H288" i="1"/>
  <c r="H287" i="1"/>
  <c r="H284" i="1"/>
  <c r="H283" i="1"/>
  <c r="H263" i="1"/>
  <c r="H264" i="1"/>
  <c r="H244" i="1"/>
  <c r="H243" i="1"/>
  <c r="H236" i="1"/>
  <c r="H235" i="1"/>
  <c r="H223" i="1"/>
  <c r="H224" i="1"/>
  <c r="H204" i="1"/>
  <c r="H203" i="1"/>
  <c r="H199" i="1"/>
  <c r="H200" i="1"/>
  <c r="H192" i="1"/>
  <c r="H191" i="1"/>
  <c r="H172" i="1"/>
  <c r="H171" i="1"/>
  <c r="H167" i="1"/>
  <c r="H168" i="1"/>
  <c r="H159" i="1"/>
  <c r="H160" i="1"/>
  <c r="H140" i="1"/>
  <c r="H139" i="1"/>
  <c r="H127" i="1"/>
  <c r="H128" i="1"/>
  <c r="H124" i="1"/>
  <c r="H123" i="1"/>
  <c r="H108" i="1"/>
  <c r="H107" i="1"/>
  <c r="H103" i="1"/>
  <c r="H104" i="1"/>
  <c r="H95" i="1"/>
  <c r="H96" i="1"/>
  <c r="H92" i="1"/>
  <c r="H91" i="1"/>
  <c r="H84" i="1"/>
  <c r="H83" i="1"/>
  <c r="H948" i="1"/>
  <c r="H932" i="1"/>
  <c r="H900" i="1"/>
  <c r="H884" i="1"/>
  <c r="H868" i="1"/>
  <c r="H812" i="1"/>
  <c r="H780" i="1"/>
  <c r="H716" i="1"/>
  <c r="H675" i="1"/>
  <c r="H591" i="1"/>
  <c r="H547" i="1"/>
  <c r="H504" i="1"/>
  <c r="H419" i="1"/>
  <c r="H376" i="1"/>
  <c r="H335" i="1"/>
  <c r="H248" i="1"/>
  <c r="H207" i="1"/>
  <c r="H120" i="1"/>
  <c r="H836" i="1"/>
  <c r="H804" i="1"/>
  <c r="H772" i="1"/>
  <c r="H740" i="1"/>
  <c r="H707" i="1"/>
  <c r="H664" i="1"/>
  <c r="H623" i="1"/>
  <c r="H579" i="1"/>
  <c r="H536" i="1"/>
  <c r="H495" i="1"/>
  <c r="H451" i="1"/>
  <c r="H408" i="1"/>
  <c r="H367" i="1"/>
  <c r="H323" i="1"/>
  <c r="H280" i="1"/>
  <c r="H239" i="1"/>
  <c r="H195" i="1"/>
  <c r="H152" i="1"/>
  <c r="H111" i="1"/>
  <c r="H953" i="1"/>
  <c r="H921" i="1"/>
  <c r="H905" i="1"/>
  <c r="H965" i="1"/>
  <c r="H949" i="1"/>
  <c r="H933" i="1"/>
  <c r="H917" i="1"/>
  <c r="H901" i="1"/>
  <c r="H961" i="1"/>
  <c r="H945" i="1"/>
  <c r="H929" i="1"/>
  <c r="H913" i="1"/>
  <c r="H897" i="1"/>
  <c r="G40" i="1"/>
  <c r="F40" i="1"/>
  <c r="G39" i="1"/>
  <c r="F39" i="1"/>
  <c r="G36" i="1"/>
  <c r="F36" i="1"/>
  <c r="F32" i="1"/>
  <c r="G32" i="1"/>
  <c r="I24" i="1"/>
  <c r="B6" i="1" s="1"/>
  <c r="W17" i="1"/>
  <c r="M20" i="1"/>
  <c r="M21" i="1"/>
  <c r="M22" i="1"/>
  <c r="M25" i="1"/>
  <c r="M24" i="1"/>
  <c r="M26" i="1"/>
  <c r="M23" i="1"/>
  <c r="M27" i="1"/>
  <c r="M32" i="1"/>
  <c r="M29" i="1"/>
  <c r="M28" i="1"/>
  <c r="M31" i="1"/>
  <c r="M30" i="1"/>
  <c r="M33" i="1"/>
  <c r="M36" i="1"/>
  <c r="M37" i="1"/>
  <c r="M38" i="1"/>
  <c r="M42" i="1"/>
  <c r="M34" i="1"/>
  <c r="M39" i="1"/>
  <c r="M40" i="1"/>
  <c r="M41" i="1"/>
  <c r="M43" i="1"/>
  <c r="M48" i="1"/>
  <c r="M46" i="1"/>
  <c r="M45" i="1"/>
  <c r="M47" i="1"/>
  <c r="M52" i="1"/>
  <c r="M49" i="1"/>
  <c r="M50" i="1"/>
  <c r="M51" i="1"/>
  <c r="M53" i="1"/>
  <c r="M54" i="1"/>
  <c r="M55" i="1"/>
  <c r="M71" i="1"/>
  <c r="M56" i="1"/>
  <c r="M57" i="1"/>
  <c r="M60" i="1"/>
  <c r="M967" i="1"/>
  <c r="M61" i="1"/>
  <c r="M58" i="1"/>
  <c r="M59" i="1"/>
  <c r="M62" i="1"/>
  <c r="M63" i="1"/>
  <c r="M64" i="1"/>
  <c r="M65" i="1"/>
  <c r="M66" i="1"/>
  <c r="M68" i="1"/>
  <c r="M69" i="1"/>
  <c r="M67" i="1"/>
  <c r="M70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16" i="1"/>
  <c r="M17" i="1"/>
  <c r="M19" i="1"/>
  <c r="M18" i="1"/>
  <c r="O44" i="1"/>
  <c r="O47" i="1"/>
  <c r="O45" i="1"/>
  <c r="O46" i="1"/>
  <c r="O48" i="1"/>
  <c r="O43" i="1"/>
  <c r="O41" i="1"/>
  <c r="O40" i="1"/>
  <c r="O39" i="1"/>
  <c r="O34" i="1"/>
  <c r="O42" i="1"/>
  <c r="O38" i="1"/>
  <c r="O37" i="1"/>
  <c r="O36" i="1"/>
  <c r="O33" i="1"/>
  <c r="O30" i="1"/>
  <c r="O31" i="1"/>
  <c r="O28" i="1"/>
  <c r="O29" i="1"/>
  <c r="O32" i="1"/>
  <c r="O27" i="1"/>
  <c r="O23" i="1"/>
  <c r="O26" i="1"/>
  <c r="O24" i="1"/>
  <c r="O25" i="1"/>
  <c r="O22" i="1"/>
  <c r="O21" i="1"/>
  <c r="O20" i="1"/>
  <c r="O18" i="1"/>
  <c r="O19" i="1"/>
  <c r="O17" i="1"/>
  <c r="O16" i="1"/>
  <c r="O15" i="1"/>
  <c r="B10" i="1"/>
  <c r="B4" i="1" l="1"/>
  <c r="B5" i="1"/>
  <c r="B7" i="1"/>
  <c r="B9" i="1"/>
  <c r="J15" i="1" l="1"/>
  <c r="J16" i="1" l="1"/>
  <c r="H16" i="1"/>
  <c r="K15" i="1"/>
  <c r="L15" i="1" l="1"/>
  <c r="K16" i="1"/>
  <c r="L16" i="1" s="1"/>
  <c r="J17" i="1" l="1"/>
  <c r="H17" i="1"/>
  <c r="J18" i="1" l="1"/>
  <c r="K18" i="1" s="1"/>
  <c r="L18" i="1" s="1"/>
  <c r="H18" i="1"/>
  <c r="K17" i="1"/>
  <c r="L17" i="1" l="1"/>
  <c r="H19" i="1"/>
  <c r="J19" i="1"/>
  <c r="H20" i="1" s="1"/>
  <c r="K19" i="1" l="1"/>
  <c r="J20" i="1"/>
  <c r="K20" i="1" s="1"/>
  <c r="L20" i="1" s="1"/>
  <c r="L19" i="1" l="1"/>
  <c r="J21" i="1"/>
  <c r="K21" i="1" s="1"/>
  <c r="L21" i="1" s="1"/>
  <c r="H21" i="1"/>
  <c r="J22" i="1" l="1"/>
  <c r="H22" i="1"/>
  <c r="K22" i="1" l="1"/>
  <c r="L22" i="1" l="1"/>
  <c r="J23" i="1"/>
  <c r="H23" i="1"/>
  <c r="K23" i="1" l="1"/>
  <c r="L23" i="1" s="1"/>
  <c r="J24" i="1"/>
  <c r="H24" i="1"/>
  <c r="J25" i="1" l="1"/>
  <c r="K25" i="1" s="1"/>
  <c r="L25" i="1" s="1"/>
  <c r="H25" i="1"/>
  <c r="K24" i="1"/>
  <c r="L24" i="1" s="1"/>
  <c r="J26" i="1"/>
  <c r="K26" i="1" s="1"/>
  <c r="L26" i="1" s="1"/>
  <c r="H26" i="1" l="1"/>
  <c r="H27" i="1"/>
  <c r="J27" i="1"/>
  <c r="J28" i="1" l="1"/>
  <c r="H28" i="1"/>
  <c r="K27" i="1"/>
  <c r="J29" i="1" l="1"/>
  <c r="K29" i="1" s="1"/>
  <c r="L29" i="1" s="1"/>
  <c r="H29" i="1"/>
  <c r="K28" i="1"/>
  <c r="L28" i="1" s="1"/>
  <c r="L27" i="1"/>
  <c r="J30" i="1" l="1"/>
  <c r="H30" i="1"/>
  <c r="K30" i="1" l="1"/>
  <c r="L30" i="1" s="1"/>
  <c r="H31" i="1"/>
  <c r="J31" i="1"/>
  <c r="H32" i="1" l="1"/>
  <c r="J32" i="1"/>
  <c r="K32" i="1" s="1"/>
  <c r="L32" i="1" s="1"/>
  <c r="K31" i="1"/>
  <c r="L31" i="1" s="1"/>
  <c r="J33" i="1" l="1"/>
  <c r="K33" i="1" s="1"/>
  <c r="L33" i="1" s="1"/>
  <c r="H33" i="1"/>
  <c r="H967" i="1" l="1"/>
  <c r="J34" i="1" l="1"/>
  <c r="K34" i="1" s="1"/>
  <c r="L34" i="1" s="1"/>
  <c r="J35" i="1"/>
  <c r="J36" i="1" s="1"/>
  <c r="H37" i="1" s="1"/>
  <c r="H34" i="1"/>
  <c r="H35" i="1"/>
  <c r="H36" i="1"/>
  <c r="K35" i="1" l="1"/>
  <c r="L35" i="1" s="1"/>
  <c r="J37" i="1"/>
  <c r="K36" i="1"/>
  <c r="L36" i="1" l="1"/>
  <c r="J38" i="1"/>
  <c r="K37" i="1"/>
  <c r="L37" i="1" s="1"/>
  <c r="H38" i="1"/>
  <c r="K38" i="1" l="1"/>
  <c r="L38" i="1" s="1"/>
  <c r="J39" i="1"/>
  <c r="H39" i="1"/>
  <c r="K39" i="1" l="1"/>
  <c r="J40" i="1"/>
  <c r="H40" i="1"/>
  <c r="J41" i="1" l="1"/>
  <c r="K40" i="1"/>
  <c r="L40" i="1" s="1"/>
  <c r="H41" i="1"/>
  <c r="L39" i="1"/>
  <c r="J42" i="1" l="1"/>
  <c r="K41" i="1"/>
  <c r="H43" i="1"/>
  <c r="H42" i="1"/>
  <c r="L41" i="1" l="1"/>
  <c r="K42" i="1"/>
  <c r="L42" i="1" s="1"/>
  <c r="J43" i="1"/>
  <c r="K43" i="1" l="1"/>
  <c r="L43" i="1" s="1"/>
  <c r="J44" i="1"/>
  <c r="H44" i="1"/>
  <c r="J45" i="1" l="1"/>
  <c r="K44" i="1"/>
  <c r="L44" i="1" s="1"/>
  <c r="H45" i="1"/>
  <c r="K45" i="1" l="1"/>
  <c r="L45" i="1" s="1"/>
  <c r="J46" i="1" l="1"/>
  <c r="H47" i="1"/>
  <c r="H46" i="1"/>
  <c r="K46" i="1" l="1"/>
  <c r="L46" i="1" s="1"/>
  <c r="J47" i="1"/>
  <c r="K47" i="1" l="1"/>
  <c r="L47" i="1" s="1"/>
  <c r="J48" i="1" l="1"/>
  <c r="H48" i="1"/>
  <c r="K48" i="1" l="1"/>
  <c r="L48" i="1" s="1"/>
  <c r="J49" i="1"/>
  <c r="H49" i="1"/>
  <c r="K49" i="1" l="1"/>
  <c r="L49" i="1" s="1"/>
  <c r="J50" i="1"/>
  <c r="H50" i="1"/>
  <c r="J51" i="1" l="1"/>
  <c r="K50" i="1"/>
  <c r="L50" i="1" s="1"/>
  <c r="H51" i="1"/>
  <c r="K51" i="1" l="1"/>
  <c r="L51" i="1" s="1"/>
  <c r="J52" i="1" l="1"/>
  <c r="H52" i="1"/>
  <c r="H53" i="1"/>
  <c r="K52" i="1" l="1"/>
  <c r="L52" i="1" s="1"/>
  <c r="J53" i="1"/>
  <c r="J54" i="1" l="1"/>
  <c r="K53" i="1"/>
  <c r="L53" i="1" s="1"/>
  <c r="H54" i="1"/>
  <c r="J55" i="1" l="1"/>
  <c r="K54" i="1"/>
  <c r="L54" i="1" s="1"/>
  <c r="H55" i="1"/>
  <c r="J56" i="1" l="1"/>
  <c r="K55" i="1"/>
  <c r="L55" i="1" s="1"/>
  <c r="H56" i="1"/>
  <c r="K56" i="1" l="1"/>
  <c r="L56" i="1" s="1"/>
  <c r="J57" i="1"/>
  <c r="H57" i="1"/>
  <c r="J58" i="1" l="1"/>
  <c r="K57" i="1"/>
  <c r="L57" i="1" s="1"/>
  <c r="H58" i="1"/>
  <c r="K58" i="1" l="1"/>
  <c r="L58" i="1" s="1"/>
  <c r="J59" i="1"/>
  <c r="H59" i="1"/>
  <c r="J60" i="1" l="1"/>
  <c r="H60" i="1"/>
  <c r="K59" i="1"/>
  <c r="L59" i="1" s="1"/>
  <c r="J61" i="1" l="1"/>
  <c r="H62" i="1"/>
  <c r="H61" i="1"/>
  <c r="K60" i="1"/>
  <c r="L60" i="1" s="1"/>
  <c r="J62" i="1" l="1"/>
  <c r="K61" i="1"/>
  <c r="L61" i="1" s="1"/>
  <c r="J63" i="1" l="1"/>
  <c r="H63" i="1"/>
  <c r="K62" i="1"/>
  <c r="L62" i="1" s="1"/>
  <c r="J64" i="1" l="1"/>
  <c r="K64" i="1" s="1"/>
  <c r="L64" i="1" s="1"/>
  <c r="H64" i="1"/>
  <c r="K63" i="1"/>
  <c r="L63" i="1" s="1"/>
  <c r="J65" i="1" l="1"/>
  <c r="J66" i="1" s="1"/>
  <c r="H65" i="1"/>
  <c r="J67" i="1" l="1"/>
  <c r="K67" i="1" s="1"/>
  <c r="L67" i="1" s="1"/>
  <c r="H67" i="1"/>
  <c r="H66" i="1"/>
  <c r="K65" i="1"/>
  <c r="K66" i="1"/>
  <c r="L66" i="1" s="1"/>
  <c r="J68" i="1" l="1"/>
  <c r="H68" i="1"/>
  <c r="L65" i="1"/>
  <c r="J69" i="1" l="1"/>
  <c r="H69" i="1"/>
  <c r="H70" i="1"/>
  <c r="K68" i="1"/>
  <c r="L68" i="1" l="1"/>
  <c r="J70" i="1"/>
  <c r="K69" i="1"/>
  <c r="L69" i="1" s="1"/>
  <c r="H71" i="1" l="1"/>
  <c r="K70" i="1"/>
  <c r="L70" i="1" s="1"/>
  <c r="J71" i="1" l="1"/>
  <c r="H72" i="1" l="1"/>
  <c r="K71" i="1"/>
  <c r="L71" i="1" s="1"/>
  <c r="J72" i="1"/>
  <c r="K821" i="1" l="1"/>
  <c r="L821" i="1" s="1"/>
  <c r="H73" i="1"/>
  <c r="K905" i="1"/>
  <c r="L905" i="1" s="1"/>
  <c r="K698" i="1"/>
  <c r="L698" i="1" s="1"/>
  <c r="K942" i="1"/>
  <c r="L942" i="1" s="1"/>
  <c r="K459" i="1"/>
  <c r="L459" i="1" s="1"/>
  <c r="K493" i="1"/>
  <c r="L493" i="1" s="1"/>
  <c r="K671" i="1"/>
  <c r="L671" i="1" s="1"/>
  <c r="K448" i="1"/>
  <c r="L448" i="1" s="1"/>
  <c r="K910" i="1"/>
  <c r="L910" i="1" s="1"/>
  <c r="K198" i="1"/>
  <c r="L198" i="1" s="1"/>
  <c r="K881" i="1"/>
  <c r="L881" i="1" s="1"/>
  <c r="K809" i="1"/>
  <c r="L809" i="1" s="1"/>
  <c r="K522" i="1"/>
  <c r="L522" i="1" s="1"/>
  <c r="K888" i="1"/>
  <c r="L888" i="1" s="1"/>
  <c r="K533" i="1"/>
  <c r="L533" i="1" s="1"/>
  <c r="K796" i="1"/>
  <c r="L796" i="1" s="1"/>
  <c r="K751" i="1"/>
  <c r="L751" i="1" s="1"/>
  <c r="K361" i="1"/>
  <c r="L361" i="1" s="1"/>
  <c r="K776" i="1"/>
  <c r="L776" i="1" s="1"/>
  <c r="K957" i="1"/>
  <c r="L957" i="1" s="1"/>
  <c r="K890" i="1"/>
  <c r="L890" i="1" s="1"/>
  <c r="K848" i="1"/>
  <c r="L848" i="1" s="1"/>
  <c r="K753" i="1"/>
  <c r="L753" i="1" s="1"/>
  <c r="K301" i="1"/>
  <c r="L301" i="1" s="1"/>
  <c r="K349" i="1"/>
  <c r="L349" i="1" s="1"/>
  <c r="K593" i="1"/>
  <c r="L593" i="1" s="1"/>
  <c r="K575" i="1"/>
  <c r="L575" i="1" s="1"/>
  <c r="K599" i="1"/>
  <c r="L599" i="1" s="1"/>
  <c r="K560" i="1"/>
  <c r="L560" i="1" s="1"/>
  <c r="K734" i="1"/>
  <c r="L734" i="1" s="1"/>
  <c r="K654" i="1"/>
  <c r="L654" i="1" s="1"/>
  <c r="K465" i="1"/>
  <c r="L465" i="1" s="1"/>
  <c r="K813" i="1"/>
  <c r="L813" i="1" s="1"/>
  <c r="K658" i="1"/>
  <c r="L658" i="1" s="1"/>
  <c r="K730" i="1"/>
  <c r="L730" i="1" s="1"/>
  <c r="K810" i="1"/>
  <c r="L810" i="1" s="1"/>
  <c r="K629" i="1"/>
  <c r="L629" i="1" s="1"/>
  <c r="K860" i="1"/>
  <c r="L860" i="1" s="1"/>
  <c r="K585" i="1"/>
  <c r="L585" i="1" s="1"/>
  <c r="K798" i="1"/>
  <c r="L798" i="1" s="1"/>
  <c r="K819" i="1"/>
  <c r="L819" i="1" s="1"/>
  <c r="K566" i="1"/>
  <c r="L566" i="1" s="1"/>
  <c r="K695" i="1"/>
  <c r="L695" i="1" s="1"/>
  <c r="K513" i="1"/>
  <c r="L513" i="1" s="1"/>
  <c r="K899" i="1"/>
  <c r="L899" i="1" s="1"/>
  <c r="K405" i="1"/>
  <c r="L405" i="1" s="1"/>
  <c r="K735" i="1"/>
  <c r="L735" i="1" s="1"/>
  <c r="K859" i="1"/>
  <c r="L859" i="1" s="1"/>
  <c r="K473" i="1"/>
  <c r="L473" i="1" s="1"/>
  <c r="K936" i="1"/>
  <c r="L936" i="1" s="1"/>
  <c r="K521" i="1"/>
  <c r="L521" i="1" s="1"/>
  <c r="K517" i="1"/>
  <c r="L517" i="1" s="1"/>
  <c r="K499" i="1"/>
  <c r="L499" i="1" s="1"/>
  <c r="K323" i="1"/>
  <c r="L323" i="1" s="1"/>
  <c r="K850" i="1"/>
  <c r="L850" i="1" s="1"/>
  <c r="K331" i="1"/>
  <c r="L331" i="1" s="1"/>
  <c r="K820" i="1"/>
  <c r="L820" i="1" s="1"/>
  <c r="K844" i="1"/>
  <c r="L844" i="1" s="1"/>
  <c r="K359" i="1"/>
  <c r="L359" i="1" s="1"/>
  <c r="K279" i="1"/>
  <c r="L279" i="1" s="1"/>
  <c r="K223" i="1"/>
  <c r="L223" i="1" s="1"/>
  <c r="K838" i="1"/>
  <c r="L838" i="1" s="1"/>
  <c r="K276" i="1"/>
  <c r="L276" i="1" s="1"/>
  <c r="K196" i="1"/>
  <c r="L196" i="1" s="1"/>
  <c r="K764" i="1"/>
  <c r="L764" i="1" s="1"/>
  <c r="K321" i="1"/>
  <c r="L321" i="1" s="1"/>
  <c r="K783" i="1"/>
  <c r="L783" i="1" s="1"/>
  <c r="K804" i="1"/>
  <c r="L804" i="1" s="1"/>
  <c r="K625" i="1"/>
  <c r="L625" i="1" s="1"/>
  <c r="K760" i="1"/>
  <c r="L760" i="1" s="1"/>
  <c r="K454" i="1"/>
  <c r="L454" i="1" s="1"/>
  <c r="K214" i="1"/>
  <c r="L214" i="1" s="1"/>
  <c r="K332" i="1"/>
  <c r="L332" i="1" s="1"/>
  <c r="K83" i="1"/>
  <c r="L83" i="1" s="1"/>
  <c r="K287" i="1"/>
  <c r="L287" i="1" s="1"/>
  <c r="K816" i="1"/>
  <c r="L816" i="1" s="1"/>
  <c r="K793" i="1"/>
  <c r="L793" i="1" s="1"/>
  <c r="K416" i="1"/>
  <c r="L416" i="1" s="1"/>
  <c r="K519" i="1"/>
  <c r="L519" i="1" s="1"/>
  <c r="K705" i="1"/>
  <c r="L705" i="1" s="1"/>
  <c r="K903" i="1"/>
  <c r="L903" i="1" s="1"/>
  <c r="K583" i="1"/>
  <c r="L583" i="1" s="1"/>
  <c r="K525" i="1"/>
  <c r="L525" i="1" s="1"/>
  <c r="K574" i="1"/>
  <c r="L574" i="1" s="1"/>
  <c r="K540" i="1"/>
  <c r="L540" i="1" s="1"/>
  <c r="K655" i="1"/>
  <c r="L655" i="1" s="1"/>
  <c r="K496" i="1"/>
  <c r="L496" i="1" s="1"/>
  <c r="K953" i="1"/>
  <c r="L953" i="1" s="1"/>
  <c r="K787" i="1"/>
  <c r="L787" i="1" s="1"/>
  <c r="K661" i="1"/>
  <c r="L661" i="1" s="1"/>
  <c r="K772" i="1"/>
  <c r="L772" i="1" s="1"/>
  <c r="K518" i="1"/>
  <c r="L518" i="1" s="1"/>
  <c r="K727" i="1"/>
  <c r="L727" i="1" s="1"/>
  <c r="K884" i="1"/>
  <c r="L884" i="1" s="1"/>
  <c r="K476" i="1"/>
  <c r="L476" i="1" s="1"/>
  <c r="K597" i="1"/>
  <c r="L597" i="1" s="1"/>
  <c r="K469" i="1"/>
  <c r="L469" i="1" s="1"/>
  <c r="K829" i="1"/>
  <c r="L829" i="1" s="1"/>
  <c r="K693" i="1"/>
  <c r="L693" i="1" s="1"/>
  <c r="K425" i="1"/>
  <c r="L425" i="1" s="1"/>
  <c r="K799" i="1"/>
  <c r="L799" i="1" s="1"/>
  <c r="K514" i="1"/>
  <c r="L514" i="1" s="1"/>
  <c r="K622" i="1"/>
  <c r="L622" i="1" s="1"/>
  <c r="K886" i="1"/>
  <c r="L886" i="1" s="1"/>
  <c r="K604" i="1"/>
  <c r="L604" i="1" s="1"/>
  <c r="K515" i="1"/>
  <c r="L515" i="1" s="1"/>
  <c r="K616" i="1"/>
  <c r="L616" i="1" s="1"/>
  <c r="K950" i="1"/>
  <c r="L950" i="1" s="1"/>
  <c r="K704" i="1"/>
  <c r="L704" i="1" s="1"/>
  <c r="K503" i="1"/>
  <c r="L503" i="1" s="1"/>
  <c r="K674" i="1"/>
  <c r="L674" i="1" s="1"/>
  <c r="K509" i="1"/>
  <c r="L509" i="1" s="1"/>
  <c r="K673" i="1"/>
  <c r="L673" i="1" s="1"/>
  <c r="K372" i="1"/>
  <c r="L372" i="1" s="1"/>
  <c r="K948" i="1"/>
  <c r="L948" i="1" s="1"/>
  <c r="K632" i="1"/>
  <c r="L632" i="1" s="1"/>
  <c r="K785" i="1"/>
  <c r="L785" i="1" s="1"/>
  <c r="K680" i="1"/>
  <c r="L680" i="1" s="1"/>
  <c r="K535" i="1"/>
  <c r="L535" i="1" s="1"/>
  <c r="K594" i="1"/>
  <c r="L594" i="1" s="1"/>
  <c r="K722" i="1"/>
  <c r="L722" i="1" s="1"/>
  <c r="K618" i="1"/>
  <c r="L618" i="1" s="1"/>
  <c r="K828" i="1"/>
  <c r="L828" i="1" s="1"/>
  <c r="K549" i="1"/>
  <c r="L549" i="1" s="1"/>
  <c r="K651" i="1"/>
  <c r="L651" i="1" s="1"/>
  <c r="K790" i="1"/>
  <c r="L790" i="1" s="1"/>
  <c r="K578" i="1"/>
  <c r="L578" i="1" s="1"/>
  <c r="K732" i="1"/>
  <c r="L732" i="1" s="1"/>
  <c r="K546" i="1"/>
  <c r="L546" i="1" s="1"/>
  <c r="K353" i="1"/>
  <c r="L353" i="1" s="1"/>
  <c r="K393" i="1"/>
  <c r="L393" i="1" s="1"/>
  <c r="K686" i="1"/>
  <c r="L686" i="1" s="1"/>
  <c r="K511" i="1"/>
  <c r="L511" i="1" s="1"/>
  <c r="K824" i="1"/>
  <c r="L824" i="1" s="1"/>
  <c r="K713" i="1"/>
  <c r="L713" i="1" s="1"/>
  <c r="K505" i="1"/>
  <c r="L505" i="1" s="1"/>
  <c r="K589" i="1"/>
  <c r="L589" i="1" s="1"/>
  <c r="K723" i="1"/>
  <c r="L723" i="1" s="1"/>
  <c r="K794" i="1"/>
  <c r="L794" i="1" s="1"/>
  <c r="K745" i="1"/>
  <c r="L745" i="1" s="1"/>
  <c r="K876" i="1"/>
  <c r="L876" i="1" s="1"/>
  <c r="K504" i="1"/>
  <c r="L504" i="1" s="1"/>
  <c r="K749" i="1"/>
  <c r="L749" i="1" s="1"/>
  <c r="K400" i="1"/>
  <c r="L400" i="1" s="1"/>
  <c r="K502" i="1"/>
  <c r="L502" i="1" s="1"/>
  <c r="K614" i="1"/>
  <c r="L614" i="1" s="1"/>
  <c r="K634" i="1"/>
  <c r="L634" i="1" s="1"/>
  <c r="K487" i="1"/>
  <c r="L487" i="1" s="1"/>
  <c r="K631" i="1"/>
  <c r="L631" i="1" s="1"/>
  <c r="K754" i="1"/>
  <c r="L754" i="1" s="1"/>
  <c r="K738" i="1"/>
  <c r="L738" i="1" s="1"/>
  <c r="K536" i="1"/>
  <c r="L536" i="1" s="1"/>
  <c r="K197" i="1"/>
  <c r="L197" i="1" s="1"/>
  <c r="K770" i="1"/>
  <c r="L770" i="1" s="1"/>
  <c r="K422" i="1"/>
  <c r="L422" i="1" s="1"/>
  <c r="K328" i="1"/>
  <c r="L328" i="1" s="1"/>
  <c r="K89" i="1"/>
  <c r="L89" i="1" s="1"/>
  <c r="K154" i="1"/>
  <c r="L154" i="1" s="1"/>
  <c r="K737" i="1"/>
  <c r="L737" i="1" s="1"/>
  <c r="K142" i="1"/>
  <c r="L142" i="1" s="1"/>
  <c r="K460" i="1"/>
  <c r="L460" i="1" s="1"/>
  <c r="K755" i="1"/>
  <c r="L755" i="1" s="1"/>
  <c r="K914" i="1"/>
  <c r="L914" i="1" s="1"/>
  <c r="K572" i="1"/>
  <c r="L572" i="1" s="1"/>
  <c r="K253" i="1"/>
  <c r="L253" i="1" s="1"/>
  <c r="K122" i="1"/>
  <c r="L122" i="1" s="1"/>
  <c r="K303" i="1"/>
  <c r="L303" i="1" s="1"/>
  <c r="K344" i="1"/>
  <c r="L344" i="1" s="1"/>
  <c r="K230" i="1"/>
  <c r="L230" i="1" s="1"/>
  <c r="K375" i="1"/>
  <c r="L375" i="1" s="1"/>
  <c r="K413" i="1"/>
  <c r="L413" i="1" s="1"/>
  <c r="K825" i="1"/>
  <c r="L825" i="1" s="1"/>
  <c r="K837" i="1"/>
  <c r="L837" i="1" s="1"/>
  <c r="K841" i="1"/>
  <c r="L841" i="1" s="1"/>
  <c r="K72" i="1"/>
  <c r="L72" i="1" s="1"/>
  <c r="K205" i="1"/>
  <c r="L205" i="1" s="1"/>
  <c r="K130" i="1"/>
  <c r="L130" i="1" s="1"/>
  <c r="K155" i="1"/>
  <c r="L155" i="1" s="1"/>
  <c r="K156" i="1"/>
  <c r="L156" i="1" s="1"/>
  <c r="K371" i="1"/>
  <c r="L371" i="1" s="1"/>
  <c r="K246" i="1"/>
  <c r="L246" i="1" s="1"/>
  <c r="K165" i="1"/>
  <c r="L165" i="1" s="1"/>
  <c r="K366" i="1"/>
  <c r="L366" i="1" s="1"/>
  <c r="K187" i="1"/>
  <c r="L187" i="1" s="1"/>
  <c r="K193" i="1"/>
  <c r="L193" i="1" s="1"/>
  <c r="K750" i="1"/>
  <c r="L750" i="1" s="1"/>
  <c r="K93" i="1"/>
  <c r="L93" i="1" s="1"/>
  <c r="K271" i="1"/>
  <c r="L271" i="1" s="1"/>
  <c r="K337" i="1"/>
  <c r="L337" i="1" s="1"/>
  <c r="K289" i="1"/>
  <c r="L289" i="1" s="1"/>
  <c r="K250" i="1"/>
  <c r="L250" i="1" s="1"/>
  <c r="K96" i="1"/>
  <c r="L96" i="1" s="1"/>
  <c r="K117" i="1"/>
  <c r="L117" i="1" s="1"/>
  <c r="K234" i="1"/>
  <c r="L234" i="1" s="1"/>
  <c r="K157" i="1"/>
  <c r="L157" i="1" s="1"/>
  <c r="K547" i="1"/>
  <c r="L547" i="1" s="1"/>
  <c r="K960" i="1"/>
  <c r="L960" i="1" s="1"/>
  <c r="K892" i="1"/>
  <c r="L892" i="1" s="1"/>
  <c r="K350" i="1"/>
  <c r="L350" i="1" s="1"/>
  <c r="K726" i="1"/>
  <c r="L726" i="1" s="1"/>
  <c r="K795" i="1"/>
  <c r="L795" i="1" s="1"/>
  <c r="K286" i="1"/>
  <c r="L286" i="1" s="1"/>
  <c r="K219" i="1"/>
  <c r="L219" i="1" s="1"/>
  <c r="K602" i="1"/>
  <c r="L602" i="1" s="1"/>
  <c r="K711" i="1"/>
  <c r="L711" i="1" s="1"/>
  <c r="K571" i="1"/>
  <c r="L571" i="1" s="1"/>
  <c r="K852" i="1"/>
  <c r="L852" i="1" s="1"/>
  <c r="K867" i="1"/>
  <c r="L867" i="1" s="1"/>
  <c r="K833" i="1"/>
  <c r="L833" i="1" s="1"/>
  <c r="K812" i="1"/>
  <c r="L812" i="1" s="1"/>
  <c r="K646" i="1"/>
  <c r="L646" i="1" s="1"/>
  <c r="K885" i="1"/>
  <c r="L885" i="1" s="1"/>
  <c r="K569" i="1"/>
  <c r="L569" i="1" s="1"/>
  <c r="K909" i="1"/>
  <c r="L909" i="1" s="1"/>
  <c r="K115" i="1"/>
  <c r="L115" i="1" s="1"/>
  <c r="K619" i="1"/>
  <c r="L619" i="1" s="1"/>
  <c r="K343" i="1"/>
  <c r="L343" i="1" s="1"/>
  <c r="K119" i="1"/>
  <c r="L119" i="1" s="1"/>
  <c r="K447" i="1"/>
  <c r="L447" i="1" s="1"/>
  <c r="K296" i="1"/>
  <c r="L296" i="1" s="1"/>
  <c r="K111" i="1"/>
  <c r="L111" i="1" s="1"/>
  <c r="K86" i="1"/>
  <c r="L86" i="1" s="1"/>
  <c r="K259" i="1"/>
  <c r="L259" i="1" s="1"/>
  <c r="K411" i="1"/>
  <c r="L411" i="1" s="1"/>
  <c r="K199" i="1"/>
  <c r="L199" i="1" s="1"/>
  <c r="K290" i="1"/>
  <c r="L290" i="1" s="1"/>
  <c r="K124" i="1"/>
  <c r="L124" i="1" s="1"/>
  <c r="K75" i="1"/>
  <c r="L75" i="1" s="1"/>
  <c r="K76" i="1"/>
  <c r="L76" i="1" s="1"/>
  <c r="K105" i="1"/>
  <c r="L105" i="1" s="1"/>
  <c r="K788" i="1"/>
  <c r="L788" i="1" s="1"/>
  <c r="K342" i="1"/>
  <c r="L342" i="1" s="1"/>
  <c r="K347" i="1"/>
  <c r="L347" i="1" s="1"/>
  <c r="K641" i="1"/>
  <c r="L641" i="1" s="1"/>
  <c r="K436" i="1"/>
  <c r="L436" i="1" s="1"/>
  <c r="K352" i="1"/>
  <c r="L352" i="1" s="1"/>
  <c r="K188" i="1"/>
  <c r="L188" i="1" s="1"/>
  <c r="K543" i="1"/>
  <c r="L543" i="1" s="1"/>
  <c r="K516" i="1"/>
  <c r="L516" i="1" s="1"/>
  <c r="K692" i="1"/>
  <c r="L692" i="1" s="1"/>
  <c r="K381" i="1"/>
  <c r="L381" i="1" s="1"/>
  <c r="K467" i="1"/>
  <c r="L467" i="1" s="1"/>
  <c r="K611" i="1"/>
  <c r="L611" i="1" s="1"/>
  <c r="K777" i="1"/>
  <c r="L777" i="1" s="1"/>
  <c r="K937" i="1"/>
  <c r="L937" i="1" s="1"/>
  <c r="K527" i="1"/>
  <c r="L527" i="1" s="1"/>
  <c r="K681" i="1"/>
  <c r="L681" i="1" s="1"/>
  <c r="K501" i="1"/>
  <c r="L501" i="1" s="1"/>
  <c r="K489" i="1"/>
  <c r="L489" i="1" s="1"/>
  <c r="K659" i="1"/>
  <c r="L659" i="1" s="1"/>
  <c r="K683" i="1"/>
  <c r="L683" i="1" s="1"/>
  <c r="K401" i="1"/>
  <c r="L401" i="1" s="1"/>
  <c r="K406" i="1"/>
  <c r="L406" i="1" s="1"/>
  <c r="K242" i="1"/>
  <c r="L242" i="1" s="1"/>
  <c r="K225" i="1"/>
  <c r="L225" i="1" s="1"/>
  <c r="K269" i="1"/>
  <c r="L269" i="1" s="1"/>
  <c r="K251" i="1"/>
  <c r="L251" i="1" s="1"/>
  <c r="K288" i="1"/>
  <c r="L288" i="1" s="1"/>
  <c r="K306" i="1"/>
  <c r="L306" i="1" s="1"/>
  <c r="K272" i="1"/>
  <c r="L272" i="1" s="1"/>
  <c r="K149" i="1"/>
  <c r="L149" i="1" s="1"/>
  <c r="K462" i="1"/>
  <c r="L462" i="1" s="1"/>
  <c r="K643" i="1"/>
  <c r="L643" i="1" s="1"/>
  <c r="K325" i="1"/>
  <c r="L325" i="1" s="1"/>
  <c r="K466" i="1"/>
  <c r="L466" i="1" s="1"/>
  <c r="K132" i="1"/>
  <c r="L132" i="1" s="1"/>
  <c r="K316" i="1"/>
  <c r="L316" i="1" s="1"/>
  <c r="K461" i="1"/>
  <c r="L461" i="1" s="1"/>
  <c r="K322" i="1"/>
  <c r="L322" i="1" s="1"/>
  <c r="K254" i="1"/>
  <c r="L254" i="1" s="1"/>
  <c r="K284" i="1"/>
  <c r="L284" i="1" s="1"/>
  <c r="K131" i="1"/>
  <c r="L131" i="1" s="1"/>
  <c r="K961" i="1"/>
  <c r="L961" i="1" s="1"/>
  <c r="K689" i="1"/>
  <c r="L689" i="1" s="1"/>
  <c r="K966" i="1"/>
  <c r="L966" i="1" s="1"/>
  <c r="K613" i="1"/>
  <c r="L613" i="1" s="1"/>
  <c r="K740" i="1"/>
  <c r="L740" i="1" s="1"/>
  <c r="K862" i="1"/>
  <c r="L862" i="1" s="1"/>
  <c r="K803" i="1"/>
  <c r="L803" i="1" s="1"/>
  <c r="K678" i="1"/>
  <c r="L678" i="1" s="1"/>
  <c r="K766" i="1"/>
  <c r="L766" i="1" s="1"/>
  <c r="K703" i="1"/>
  <c r="L703" i="1" s="1"/>
  <c r="K564" i="1"/>
  <c r="L564" i="1" s="1"/>
  <c r="K875" i="1"/>
  <c r="L875" i="1" s="1"/>
  <c r="K932" i="1"/>
  <c r="L932" i="1" s="1"/>
  <c r="K706" i="1"/>
  <c r="L706" i="1" s="1"/>
  <c r="K471" i="1"/>
  <c r="L471" i="1" s="1"/>
  <c r="K668" i="1"/>
  <c r="L668" i="1" s="1"/>
  <c r="K639" i="1"/>
  <c r="L639" i="1" s="1"/>
  <c r="K939" i="1"/>
  <c r="L939" i="1" s="1"/>
  <c r="K811" i="1"/>
  <c r="L811" i="1" s="1"/>
  <c r="K901" i="1"/>
  <c r="L901" i="1" s="1"/>
  <c r="K830" i="1"/>
  <c r="L830" i="1" s="1"/>
  <c r="K638" i="1"/>
  <c r="L638" i="1" s="1"/>
  <c r="K879" i="1"/>
  <c r="L879" i="1" s="1"/>
  <c r="K236" i="1"/>
  <c r="L236" i="1" s="1"/>
  <c r="K427" i="1"/>
  <c r="L427" i="1" s="1"/>
  <c r="K394" i="1"/>
  <c r="L394" i="1" s="1"/>
  <c r="K367" i="1"/>
  <c r="L367" i="1" s="1"/>
  <c r="K229" i="1"/>
  <c r="L229" i="1" s="1"/>
  <c r="K336" i="1"/>
  <c r="L336" i="1" s="1"/>
  <c r="K233" i="1"/>
  <c r="L233" i="1" s="1"/>
  <c r="K79" i="1"/>
  <c r="L79" i="1" s="1"/>
  <c r="K90" i="1"/>
  <c r="L90" i="1" s="1"/>
  <c r="K507" i="1"/>
  <c r="L507" i="1" s="1"/>
  <c r="K190" i="1"/>
  <c r="L190" i="1" s="1"/>
  <c r="K168" i="1"/>
  <c r="L168" i="1" s="1"/>
  <c r="K226" i="1"/>
  <c r="L226" i="1" s="1"/>
  <c r="K183" i="1"/>
  <c r="L183" i="1" s="1"/>
  <c r="K449" i="1"/>
  <c r="L449" i="1" s="1"/>
  <c r="K162" i="1"/>
  <c r="L162" i="1" s="1"/>
  <c r="K386" i="1"/>
  <c r="L386" i="1" s="1"/>
  <c r="K358" i="1"/>
  <c r="L358" i="1" s="1"/>
  <c r="K431" i="1"/>
  <c r="L431" i="1" s="1"/>
  <c r="K146" i="1"/>
  <c r="L146" i="1" s="1"/>
  <c r="K404" i="1"/>
  <c r="L404" i="1" s="1"/>
  <c r="K482" i="1"/>
  <c r="L482" i="1" s="1"/>
  <c r="K807" i="1"/>
  <c r="L807" i="1" s="1"/>
  <c r="K624" i="1"/>
  <c r="L624" i="1" s="1"/>
  <c r="K708" i="1"/>
  <c r="L708" i="1" s="1"/>
  <c r="K853" i="1"/>
  <c r="L853" i="1" s="1"/>
  <c r="K588" i="1"/>
  <c r="L588" i="1" s="1"/>
  <c r="K531" i="1"/>
  <c r="L531" i="1" s="1"/>
  <c r="K739" i="1"/>
  <c r="L739" i="1" s="1"/>
  <c r="K802" i="1"/>
  <c r="L802" i="1" s="1"/>
  <c r="K927" i="1"/>
  <c r="L927" i="1" s="1"/>
  <c r="K592" i="1"/>
  <c r="L592" i="1" s="1"/>
  <c r="K539" i="1"/>
  <c r="L539" i="1" s="1"/>
  <c r="K396" i="1"/>
  <c r="L396" i="1" s="1"/>
  <c r="K657" i="1"/>
  <c r="L657" i="1" s="1"/>
  <c r="K866" i="1"/>
  <c r="L866" i="1" s="1"/>
  <c r="K748" i="1"/>
  <c r="L748" i="1" s="1"/>
  <c r="K620" i="1"/>
  <c r="L620" i="1" s="1"/>
  <c r="K475" i="1"/>
  <c r="L475" i="1" s="1"/>
  <c r="K645" i="1"/>
  <c r="L645" i="1" s="1"/>
  <c r="K628" i="1"/>
  <c r="L628" i="1" s="1"/>
  <c r="K409" i="1"/>
  <c r="L409" i="1" s="1"/>
  <c r="K380" i="1"/>
  <c r="L380" i="1" s="1"/>
  <c r="K926" i="1"/>
  <c r="L926" i="1" s="1"/>
  <c r="K931" i="1"/>
  <c r="L931" i="1" s="1"/>
  <c r="K744" i="1"/>
  <c r="L744" i="1" s="1"/>
  <c r="K417" i="1"/>
  <c r="L417" i="1" s="1"/>
  <c r="K918" i="1"/>
  <c r="L918" i="1" s="1"/>
  <c r="K160" i="1"/>
  <c r="L160" i="1" s="1"/>
  <c r="K194" i="1"/>
  <c r="L194" i="1" s="1"/>
  <c r="K310" i="1"/>
  <c r="L310" i="1" s="1"/>
  <c r="K99" i="1"/>
  <c r="L99" i="1" s="1"/>
  <c r="K209" i="1"/>
  <c r="L209" i="1" s="1"/>
  <c r="K176" i="1"/>
  <c r="L176" i="1" s="1"/>
  <c r="K231" i="1"/>
  <c r="L231" i="1" s="1"/>
  <c r="K151" i="1"/>
  <c r="L151" i="1" s="1"/>
  <c r="K434" i="1"/>
  <c r="L434" i="1" s="1"/>
  <c r="K81" i="1"/>
  <c r="L81" i="1" s="1"/>
  <c r="K128" i="1"/>
  <c r="L128" i="1" s="1"/>
  <c r="K378" i="1"/>
  <c r="L378" i="1" s="1"/>
  <c r="K355" i="1"/>
  <c r="L355" i="1" s="1"/>
  <c r="K217" i="1"/>
  <c r="L217" i="1" s="1"/>
  <c r="K204" i="1"/>
  <c r="L204" i="1" s="1"/>
  <c r="K150" i="1"/>
  <c r="K164" i="1"/>
  <c r="L164" i="1" s="1"/>
  <c r="K292" i="1"/>
  <c r="L292" i="1" s="1"/>
  <c r="K206" i="1"/>
  <c r="L206" i="1" s="1"/>
  <c r="K213" i="1"/>
  <c r="L213" i="1" s="1"/>
  <c r="K648" i="1"/>
  <c r="L648" i="1" s="1"/>
  <c r="K847" i="1"/>
  <c r="L847" i="1" s="1"/>
  <c r="K743" i="1"/>
  <c r="L743" i="1" s="1"/>
  <c r="K922" i="1"/>
  <c r="L922" i="1" s="1"/>
  <c r="K424" i="1"/>
  <c r="L424" i="1" s="1"/>
  <c r="K845" i="1"/>
  <c r="L845" i="1" s="1"/>
  <c r="K759" i="1"/>
  <c r="L759" i="1" s="1"/>
  <c r="K707" i="1"/>
  <c r="L707" i="1" s="1"/>
  <c r="K458" i="1"/>
  <c r="L458" i="1" s="1"/>
  <c r="K882" i="1"/>
  <c r="L882" i="1" s="1"/>
  <c r="K526" i="1"/>
  <c r="L526" i="1" s="1"/>
  <c r="K153" i="1"/>
  <c r="L153" i="1" s="1"/>
  <c r="K258" i="1"/>
  <c r="L258" i="1" s="1"/>
  <c r="K757" i="1"/>
  <c r="L757" i="1" s="1"/>
  <c r="K299" i="1"/>
  <c r="L299" i="1" s="1"/>
  <c r="K551" i="1"/>
  <c r="L551" i="1" s="1"/>
  <c r="K313" i="1"/>
  <c r="L313" i="1" s="1"/>
  <c r="K210" i="1"/>
  <c r="L210" i="1" s="1"/>
  <c r="K291" i="1"/>
  <c r="L291" i="1" s="1"/>
  <c r="K147" i="1"/>
  <c r="L147" i="1" s="1"/>
  <c r="K145" i="1"/>
  <c r="L145" i="1" s="1"/>
  <c r="K248" i="1"/>
  <c r="L248" i="1" s="1"/>
  <c r="K307" i="1"/>
  <c r="L307" i="1" s="1"/>
  <c r="K326" i="1"/>
  <c r="L326" i="1" s="1"/>
  <c r="K282" i="1"/>
  <c r="L282" i="1" s="1"/>
  <c r="K439" i="1"/>
  <c r="L439" i="1" s="1"/>
  <c r="K438" i="1"/>
  <c r="L438" i="1" s="1"/>
  <c r="K163" i="1"/>
  <c r="L163" i="1" s="1"/>
  <c r="K110" i="1"/>
  <c r="L110" i="1" s="1"/>
  <c r="K116" i="1"/>
  <c r="L116" i="1" s="1"/>
  <c r="K85" i="1"/>
  <c r="L85" i="1" s="1"/>
  <c r="K98" i="1"/>
  <c r="L98" i="1" s="1"/>
  <c r="K172" i="1"/>
  <c r="L172" i="1" s="1"/>
  <c r="K305" i="1"/>
  <c r="L305" i="1" s="1"/>
  <c r="K87" i="1"/>
  <c r="L87" i="1" s="1"/>
  <c r="K161" i="1"/>
  <c r="L161" i="1" s="1"/>
  <c r="K238" i="1"/>
  <c r="L238" i="1" s="1"/>
  <c r="K297" i="1"/>
  <c r="L297" i="1" s="1"/>
  <c r="K138" i="1"/>
  <c r="L138" i="1" s="1"/>
  <c r="K677" i="1"/>
  <c r="L677" i="1" s="1"/>
  <c r="K917" i="1"/>
  <c r="L917" i="1" s="1"/>
  <c r="K346" i="1"/>
  <c r="L346" i="1" s="1"/>
  <c r="K135" i="1"/>
  <c r="L135" i="1" s="1"/>
  <c r="K82" i="1"/>
  <c r="L82" i="1" s="1"/>
  <c r="K320" i="1"/>
  <c r="L320" i="1" s="1"/>
  <c r="K144" i="1"/>
  <c r="L144" i="1" s="1"/>
  <c r="K136" i="1"/>
  <c r="L136" i="1" s="1"/>
  <c r="K244" i="1"/>
  <c r="L244" i="1" s="1"/>
  <c r="K169" i="1"/>
  <c r="L169" i="1" s="1"/>
  <c r="K175" i="1"/>
  <c r="L175" i="1" s="1"/>
  <c r="K870" i="1"/>
  <c r="L870" i="1" s="1"/>
  <c r="K166" i="1"/>
  <c r="L166" i="1" s="1"/>
  <c r="K177" i="1"/>
  <c r="L177" i="1" s="1"/>
  <c r="K308" i="1"/>
  <c r="L308" i="1" s="1"/>
  <c r="K423" i="1"/>
  <c r="L423" i="1" s="1"/>
  <c r="K95" i="1"/>
  <c r="L95" i="1" s="1"/>
  <c r="K354" i="1"/>
  <c r="L354" i="1" s="1"/>
  <c r="K281" i="1"/>
  <c r="L281" i="1" s="1"/>
  <c r="K263" i="1"/>
  <c r="L263" i="1" s="1"/>
  <c r="K257" i="1"/>
  <c r="L257" i="1" s="1"/>
  <c r="K112" i="1"/>
  <c r="L112" i="1" s="1"/>
  <c r="K700" i="1"/>
  <c r="L700" i="1" s="1"/>
  <c r="K900" i="1"/>
  <c r="L900" i="1" s="1"/>
  <c r="K856" i="1"/>
  <c r="L856" i="1" s="1"/>
  <c r="K913" i="1"/>
  <c r="L913" i="1" s="1"/>
  <c r="K891" i="1"/>
  <c r="L891" i="1" s="1"/>
  <c r="K823" i="1"/>
  <c r="L823" i="1" s="1"/>
  <c r="K716" i="1"/>
  <c r="L716" i="1" s="1"/>
  <c r="K933" i="1"/>
  <c r="L933" i="1" s="1"/>
  <c r="K640" i="1"/>
  <c r="L640" i="1" s="1"/>
  <c r="K408" i="1"/>
  <c r="L408" i="1" s="1"/>
  <c r="K863" i="1"/>
  <c r="L863" i="1" s="1"/>
  <c r="K669" i="1"/>
  <c r="L669" i="1" s="1"/>
  <c r="K801" i="1"/>
  <c r="L801" i="1" s="1"/>
  <c r="K237" i="1"/>
  <c r="L237" i="1" s="1"/>
  <c r="K510" i="1"/>
  <c r="L510" i="1" s="1"/>
  <c r="K800" i="1"/>
  <c r="L800" i="1" s="1"/>
  <c r="K568" i="1"/>
  <c r="L568" i="1" s="1"/>
  <c r="K627" i="1"/>
  <c r="L627" i="1" s="1"/>
  <c r="K224" i="1"/>
  <c r="L224" i="1" s="1"/>
  <c r="K312" i="1"/>
  <c r="L312" i="1" s="1"/>
  <c r="K152" i="1"/>
  <c r="L152" i="1" s="1"/>
  <c r="K252" i="1"/>
  <c r="L252" i="1" s="1"/>
  <c r="K215" i="1"/>
  <c r="L215" i="1" s="1"/>
  <c r="K962" i="1"/>
  <c r="L962" i="1" s="1"/>
  <c r="K265" i="1"/>
  <c r="L265" i="1" s="1"/>
  <c r="K180" i="1"/>
  <c r="L180" i="1" s="1"/>
  <c r="K158" i="1"/>
  <c r="L158" i="1" s="1"/>
  <c r="K370" i="1"/>
  <c r="L370" i="1" s="1"/>
  <c r="K675" i="1"/>
  <c r="L675" i="1" s="1"/>
  <c r="K113" i="1"/>
  <c r="L113" i="1" s="1"/>
  <c r="K173" i="1"/>
  <c r="L173" i="1" s="1"/>
  <c r="K435" i="1"/>
  <c r="L435" i="1" s="1"/>
  <c r="K159" i="1"/>
  <c r="L159" i="1" s="1"/>
  <c r="K228" i="1"/>
  <c r="L228" i="1" s="1"/>
  <c r="K324" i="1"/>
  <c r="L324" i="1" s="1"/>
  <c r="K232" i="1"/>
  <c r="L232" i="1" s="1"/>
  <c r="K268" i="1"/>
  <c r="L268" i="1" s="1"/>
  <c r="K92" i="1"/>
  <c r="L92" i="1" s="1"/>
  <c r="K392" i="1"/>
  <c r="L392" i="1" s="1"/>
  <c r="K865" i="1"/>
  <c r="L865" i="1" s="1"/>
  <c r="K653" i="1"/>
  <c r="L653" i="1" s="1"/>
  <c r="K444" i="1"/>
  <c r="L444" i="1" s="1"/>
  <c r="K559" i="1"/>
  <c r="L559" i="1" s="1"/>
  <c r="K687" i="1"/>
  <c r="L687" i="1" s="1"/>
  <c r="K335" i="1"/>
  <c r="L335" i="1" s="1"/>
  <c r="K774" i="1"/>
  <c r="L774" i="1" s="1"/>
  <c r="K864" i="1"/>
  <c r="L864" i="1" s="1"/>
  <c r="K464" i="1"/>
  <c r="L464" i="1" s="1"/>
  <c r="K945" i="1"/>
  <c r="L945" i="1" s="1"/>
  <c r="K676" i="1"/>
  <c r="L676" i="1" s="1"/>
  <c r="K609" i="1"/>
  <c r="L609" i="1" s="1"/>
  <c r="K736" i="1"/>
  <c r="L736" i="1" s="1"/>
  <c r="K317" i="1"/>
  <c r="L317" i="1" s="1"/>
  <c r="K369" i="1"/>
  <c r="L369" i="1" s="1"/>
  <c r="K880" i="1"/>
  <c r="L880" i="1" s="1"/>
  <c r="K576" i="1"/>
  <c r="L576" i="1" s="1"/>
  <c r="K626" i="1"/>
  <c r="L626" i="1" s="1"/>
  <c r="K315" i="1"/>
  <c r="L315" i="1" s="1"/>
  <c r="K192" i="1"/>
  <c r="L192" i="1" s="1"/>
  <c r="K285" i="1"/>
  <c r="L285" i="1" s="1"/>
  <c r="K141" i="1"/>
  <c r="L141" i="1" s="1"/>
  <c r="K137" i="1"/>
  <c r="L137" i="1" s="1"/>
  <c r="K211" i="1"/>
  <c r="L211" i="1" s="1"/>
  <c r="K455" i="1"/>
  <c r="L455" i="1" s="1"/>
  <c r="K309" i="1"/>
  <c r="L309" i="1" s="1"/>
  <c r="K104" i="1"/>
  <c r="L104" i="1" s="1"/>
  <c r="K340" i="1"/>
  <c r="L340" i="1" s="1"/>
  <c r="K327" i="1"/>
  <c r="L327" i="1" s="1"/>
  <c r="K390" i="1"/>
  <c r="L390" i="1" s="1"/>
  <c r="K178" i="1"/>
  <c r="L178" i="1" s="1"/>
  <c r="K88" i="1"/>
  <c r="L88" i="1" s="1"/>
  <c r="K203" i="1"/>
  <c r="L203" i="1" s="1"/>
  <c r="K277" i="1"/>
  <c r="L277" i="1" s="1"/>
  <c r="K77" i="1"/>
  <c r="L77" i="1" s="1"/>
  <c r="K97" i="1"/>
  <c r="L97" i="1" s="1"/>
  <c r="K174" i="1"/>
  <c r="L174" i="1" s="1"/>
  <c r="K293" i="1"/>
  <c r="L293" i="1" s="1"/>
  <c r="K935" i="1"/>
  <c r="L935" i="1" s="1"/>
  <c r="K822" i="1"/>
  <c r="L822" i="1" s="1"/>
  <c r="K429" i="1"/>
  <c r="L429" i="1" s="1"/>
  <c r="K389" i="1"/>
  <c r="L389" i="1" s="1"/>
  <c r="K952" i="1"/>
  <c r="L952" i="1" s="1"/>
  <c r="K480" i="1"/>
  <c r="L480" i="1" s="1"/>
  <c r="K959" i="1"/>
  <c r="L959" i="1" s="1"/>
  <c r="K656" i="1"/>
  <c r="L656" i="1" s="1"/>
  <c r="K623" i="1"/>
  <c r="L623" i="1" s="1"/>
  <c r="K274" i="1"/>
  <c r="L274" i="1" s="1"/>
  <c r="K606" i="1"/>
  <c r="L606" i="1" s="1"/>
  <c r="K741" i="1"/>
  <c r="L741" i="1" s="1"/>
  <c r="K729" i="1"/>
  <c r="L729" i="1" s="1"/>
  <c r="K895" i="1"/>
  <c r="L895" i="1" s="1"/>
  <c r="K341" i="1"/>
  <c r="L341" i="1" s="1"/>
  <c r="K512" i="1"/>
  <c r="L512" i="1" s="1"/>
  <c r="K581" i="1"/>
  <c r="L581" i="1" s="1"/>
  <c r="K965" i="1"/>
  <c r="L965" i="1" s="1"/>
  <c r="K562" i="1"/>
  <c r="L562" i="1" s="1"/>
  <c r="K660" i="1"/>
  <c r="L660" i="1" s="1"/>
  <c r="K782" i="1"/>
  <c r="L782" i="1" s="1"/>
  <c r="K601" i="1"/>
  <c r="L601" i="1" s="1"/>
  <c r="K388" i="1"/>
  <c r="L388" i="1" s="1"/>
  <c r="K106" i="1"/>
  <c r="L106" i="1" s="1"/>
  <c r="K319" i="1"/>
  <c r="L319" i="1" s="1"/>
  <c r="K127" i="1"/>
  <c r="L127" i="1" s="1"/>
  <c r="K220" i="1"/>
  <c r="L220" i="1" s="1"/>
  <c r="K167" i="1"/>
  <c r="L167" i="1" s="1"/>
  <c r="K170" i="1"/>
  <c r="L170" i="1" s="1"/>
  <c r="K451" i="1"/>
  <c r="L451" i="1" s="1"/>
  <c r="K612" i="1"/>
  <c r="L612" i="1" s="1"/>
  <c r="K419" i="1"/>
  <c r="L419" i="1" s="1"/>
  <c r="K241" i="1"/>
  <c r="L241" i="1" s="1"/>
  <c r="K384" i="1"/>
  <c r="L384" i="1" s="1"/>
  <c r="K407" i="1"/>
  <c r="L407" i="1" s="1"/>
  <c r="K374" i="1"/>
  <c r="L374" i="1" s="1"/>
  <c r="K262" i="1"/>
  <c r="L262" i="1" s="1"/>
  <c r="K240" i="1"/>
  <c r="L240" i="1" s="1"/>
  <c r="K275" i="1"/>
  <c r="L275" i="1" s="1"/>
  <c r="K94" i="1"/>
  <c r="L94" i="1" s="1"/>
  <c r="K181" i="1"/>
  <c r="L181" i="1" s="1"/>
  <c r="K208" i="1"/>
  <c r="L208" i="1" s="1"/>
  <c r="K221" i="1"/>
  <c r="L221" i="1" s="1"/>
  <c r="K492" i="1"/>
  <c r="L492" i="1" s="1"/>
  <c r="K797" i="1"/>
  <c r="L797" i="1" s="1"/>
  <c r="K701" i="1"/>
  <c r="L701" i="1" s="1"/>
  <c r="K364" i="1"/>
  <c r="L364" i="1" s="1"/>
  <c r="K587" i="1"/>
  <c r="L587" i="1" s="1"/>
  <c r="K440" i="1"/>
  <c r="L440" i="1" s="1"/>
  <c r="K148" i="1"/>
  <c r="L148" i="1" s="1"/>
  <c r="K333" i="1"/>
  <c r="L333" i="1" s="1"/>
  <c r="K452" i="1"/>
  <c r="L452" i="1" s="1"/>
  <c r="K500" i="1"/>
  <c r="L500" i="1" s="1"/>
  <c r="K365" i="1"/>
  <c r="L365" i="1" s="1"/>
  <c r="K775" i="1"/>
  <c r="L775" i="1" s="1"/>
  <c r="K314" i="1"/>
  <c r="L314" i="1" s="1"/>
  <c r="K805" i="1"/>
  <c r="L805" i="1" s="1"/>
  <c r="K854" i="1"/>
  <c r="L854" i="1" s="1"/>
  <c r="K951" i="1"/>
  <c r="L951" i="1" s="1"/>
  <c r="K832" i="1"/>
  <c r="L832" i="1" s="1"/>
  <c r="K916" i="1"/>
  <c r="L916" i="1" s="1"/>
  <c r="K485" i="1"/>
  <c r="L485" i="1" s="1"/>
  <c r="K665" i="1"/>
  <c r="L665" i="1" s="1"/>
  <c r="K545" i="1"/>
  <c r="L545" i="1" s="1"/>
  <c r="K508" i="1"/>
  <c r="L508" i="1" s="1"/>
  <c r="K690" i="1"/>
  <c r="L690" i="1" s="1"/>
  <c r="K494" i="1"/>
  <c r="L494" i="1" s="1"/>
  <c r="K532" i="1"/>
  <c r="L532" i="1" s="1"/>
  <c r="K647" i="1"/>
  <c r="L647" i="1" s="1"/>
  <c r="K846" i="1"/>
  <c r="L846" i="1" s="1"/>
  <c r="K963" i="1"/>
  <c r="L963" i="1" s="1"/>
  <c r="K363" i="1"/>
  <c r="L363" i="1" s="1"/>
  <c r="K78" i="1"/>
  <c r="L78" i="1" s="1"/>
  <c r="K443" i="1"/>
  <c r="L443" i="1" s="1"/>
  <c r="K430" i="1"/>
  <c r="L430" i="1" s="1"/>
  <c r="K80" i="1"/>
  <c r="L80" i="1" s="1"/>
  <c r="K883" i="1"/>
  <c r="L883" i="1" s="1"/>
  <c r="K302" i="1"/>
  <c r="L302" i="1" s="1"/>
  <c r="K134" i="1"/>
  <c r="L134" i="1" s="1"/>
  <c r="K139" i="1"/>
  <c r="L139" i="1" s="1"/>
  <c r="K129" i="1"/>
  <c r="L129" i="1" s="1"/>
  <c r="K682" i="1"/>
  <c r="L682" i="1" s="1"/>
  <c r="K103" i="1"/>
  <c r="L103" i="1" s="1"/>
  <c r="K243" i="1"/>
  <c r="L243" i="1" s="1"/>
  <c r="K227" i="1"/>
  <c r="L227" i="1" s="1"/>
  <c r="K100" i="1"/>
  <c r="L100" i="1" s="1"/>
  <c r="K849" i="1"/>
  <c r="L849" i="1" s="1"/>
  <c r="K212" i="1"/>
  <c r="L212" i="1" s="1"/>
  <c r="K418" i="1"/>
  <c r="L418" i="1" s="1"/>
  <c r="K402" i="1"/>
  <c r="L402" i="1" s="1"/>
  <c r="K442" i="1"/>
  <c r="L442" i="1" s="1"/>
  <c r="K858" i="1"/>
  <c r="L858" i="1" s="1"/>
  <c r="K334" i="1"/>
  <c r="L334" i="1" s="1"/>
  <c r="K329" i="1"/>
  <c r="L329" i="1" s="1"/>
  <c r="K488" i="1"/>
  <c r="L488" i="1" s="1"/>
  <c r="K855" i="1"/>
  <c r="L855" i="1" s="1"/>
  <c r="K570" i="1"/>
  <c r="L570" i="1" s="1"/>
  <c r="K584" i="1"/>
  <c r="L584" i="1" s="1"/>
  <c r="K421" i="1"/>
  <c r="L421" i="1" s="1"/>
  <c r="K565" i="1"/>
  <c r="L565" i="1" s="1"/>
  <c r="K928" i="1"/>
  <c r="L928" i="1" s="1"/>
  <c r="K904" i="1"/>
  <c r="L904" i="1" s="1"/>
  <c r="K954" i="1"/>
  <c r="L954" i="1" s="1"/>
  <c r="K839" i="1"/>
  <c r="L839" i="1" s="1"/>
  <c r="K938" i="1"/>
  <c r="L938" i="1" s="1"/>
  <c r="K710" i="1"/>
  <c r="L710" i="1" s="1"/>
  <c r="K756" i="1"/>
  <c r="L756" i="1" s="1"/>
  <c r="K941" i="1"/>
  <c r="L941" i="1" s="1"/>
  <c r="K869" i="1"/>
  <c r="L869" i="1" s="1"/>
  <c r="K437" i="1"/>
  <c r="L437" i="1" s="1"/>
  <c r="K662" i="1"/>
  <c r="L662" i="1" s="1"/>
  <c r="K398" i="1"/>
  <c r="L398" i="1" s="1"/>
  <c r="K200" i="1"/>
  <c r="L200" i="1" s="1"/>
  <c r="K239" i="1"/>
  <c r="L239" i="1" s="1"/>
  <c r="K108" i="1"/>
  <c r="L108" i="1" s="1"/>
  <c r="K216" i="1"/>
  <c r="L216" i="1" s="1"/>
  <c r="K261" i="1"/>
  <c r="L261" i="1" s="1"/>
  <c r="K330" i="1"/>
  <c r="L330" i="1" s="1"/>
  <c r="K140" i="1"/>
  <c r="L140" i="1" s="1"/>
  <c r="K266" i="1"/>
  <c r="L266" i="1" s="1"/>
  <c r="K636" i="1"/>
  <c r="L636" i="1" s="1"/>
  <c r="K107" i="1"/>
  <c r="L107" i="1" s="1"/>
  <c r="K338" i="1"/>
  <c r="L338" i="1" s="1"/>
  <c r="K191" i="1"/>
  <c r="L191" i="1" s="1"/>
  <c r="K395" i="1"/>
  <c r="L395" i="1" s="1"/>
  <c r="K445" i="1"/>
  <c r="L445" i="1" s="1"/>
  <c r="K415" i="1"/>
  <c r="L415" i="1" s="1"/>
  <c r="K300" i="1"/>
  <c r="L300" i="1" s="1"/>
  <c r="K120" i="1"/>
  <c r="L120" i="1" s="1"/>
  <c r="K143" i="1"/>
  <c r="L143" i="1" s="1"/>
  <c r="K561" i="1"/>
  <c r="L561" i="1" s="1"/>
  <c r="K249" i="1"/>
  <c r="L249" i="1" s="1"/>
  <c r="K222" i="1"/>
  <c r="L222" i="1" s="1"/>
  <c r="K483" i="1"/>
  <c r="L483" i="1" s="1"/>
  <c r="K786" i="1"/>
  <c r="L786" i="1" s="1"/>
  <c r="K967" i="1"/>
  <c r="L967" i="1" s="1"/>
  <c r="K767" i="1"/>
  <c r="L767" i="1" s="1"/>
  <c r="K412" i="1"/>
  <c r="L412" i="1" s="1"/>
  <c r="K490" i="1"/>
  <c r="L490" i="1" s="1"/>
  <c r="K468" i="1"/>
  <c r="L468" i="1" s="1"/>
  <c r="K874" i="1"/>
  <c r="L874" i="1" s="1"/>
  <c r="K765" i="1"/>
  <c r="L765" i="1" s="1"/>
  <c r="K715" i="1"/>
  <c r="L715" i="1" s="1"/>
  <c r="K528" i="1"/>
  <c r="L528" i="1" s="1"/>
  <c r="K644" i="1"/>
  <c r="L644" i="1" s="1"/>
  <c r="K553" i="1"/>
  <c r="L553" i="1" s="1"/>
  <c r="K731" i="1"/>
  <c r="L731" i="1" s="1"/>
  <c r="K720" i="1"/>
  <c r="L720" i="1" s="1"/>
  <c r="K541" i="1"/>
  <c r="L541" i="1" s="1"/>
  <c r="K548" i="1"/>
  <c r="L548" i="1" s="1"/>
  <c r="K256" i="1"/>
  <c r="L256" i="1" s="1"/>
  <c r="K260" i="1"/>
  <c r="L260" i="1" s="1"/>
  <c r="K102" i="1"/>
  <c r="L102" i="1" s="1"/>
  <c r="K649" i="1"/>
  <c r="L649" i="1" s="1"/>
  <c r="K403" i="1"/>
  <c r="L403" i="1" s="1"/>
  <c r="K410" i="1"/>
  <c r="L410" i="1" s="1"/>
  <c r="K399" i="1"/>
  <c r="L399" i="1" s="1"/>
  <c r="K73" i="1"/>
  <c r="L73" i="1" s="1"/>
  <c r="K472" i="1"/>
  <c r="L472" i="1" s="1"/>
  <c r="K202" i="1"/>
  <c r="L202" i="1" s="1"/>
  <c r="K351" i="1"/>
  <c r="L351" i="1" s="1"/>
  <c r="K283" i="1"/>
  <c r="L283" i="1" s="1"/>
  <c r="K267" i="1"/>
  <c r="L267" i="1" s="1"/>
  <c r="K101" i="1"/>
  <c r="L101" i="1" s="1"/>
  <c r="K84" i="1"/>
  <c r="L84" i="1" s="1"/>
  <c r="K207" i="1"/>
  <c r="L207" i="1" s="1"/>
  <c r="K91" i="1"/>
  <c r="L91" i="1" s="1"/>
  <c r="K182" i="1"/>
  <c r="L182" i="1" s="1"/>
  <c r="K685" i="1"/>
  <c r="L685" i="1" s="1"/>
  <c r="K345" i="1"/>
  <c r="L345" i="1" s="1"/>
  <c r="K534" i="1"/>
  <c r="L534" i="1" s="1"/>
  <c r="K718" i="1"/>
  <c r="L718" i="1" s="1"/>
  <c r="K652" i="1"/>
  <c r="L652" i="1" s="1"/>
  <c r="K666" i="1"/>
  <c r="L666" i="1" s="1"/>
  <c r="K784" i="1"/>
  <c r="L784" i="1" s="1"/>
  <c r="K769" i="1"/>
  <c r="L769" i="1" s="1"/>
  <c r="K791" i="1"/>
  <c r="L791" i="1" s="1"/>
  <c r="K896" i="1"/>
  <c r="L896" i="1" s="1"/>
  <c r="K887" i="1"/>
  <c r="L887" i="1" s="1"/>
  <c r="K873" i="1"/>
  <c r="L873" i="1" s="1"/>
  <c r="K747" i="1"/>
  <c r="L747" i="1" s="1"/>
  <c r="K728" i="1"/>
  <c r="L728" i="1" s="1"/>
  <c r="K940" i="1"/>
  <c r="L940" i="1" s="1"/>
  <c r="K679" i="1"/>
  <c r="L679" i="1" s="1"/>
  <c r="K453" i="1"/>
  <c r="L453" i="1" s="1"/>
  <c r="K898" i="1"/>
  <c r="L898" i="1" s="1"/>
  <c r="K725" i="1"/>
  <c r="L725" i="1" s="1"/>
  <c r="K555" i="1"/>
  <c r="L555" i="1" s="1"/>
  <c r="K642" i="1"/>
  <c r="L642" i="1" s="1"/>
  <c r="K897" i="1"/>
  <c r="L897" i="1" s="1"/>
  <c r="K479" i="1"/>
  <c r="L479" i="1" s="1"/>
  <c r="K426" i="1"/>
  <c r="L426" i="1" s="1"/>
  <c r="K235" i="1"/>
  <c r="L235" i="1" s="1"/>
  <c r="K218" i="1"/>
  <c r="L218" i="1" s="1"/>
  <c r="K121" i="1"/>
  <c r="L121" i="1" s="1"/>
  <c r="K247" i="1"/>
  <c r="L247" i="1" s="1"/>
  <c r="K245" i="1"/>
  <c r="L245" i="1" s="1"/>
  <c r="K295" i="1"/>
  <c r="L295" i="1" s="1"/>
  <c r="K201" i="1"/>
  <c r="L201" i="1" s="1"/>
  <c r="K185" i="1"/>
  <c r="L185" i="1" s="1"/>
  <c r="K179" i="1"/>
  <c r="L179" i="1" s="1"/>
  <c r="K109" i="1"/>
  <c r="L109" i="1" s="1"/>
  <c r="K278" i="1"/>
  <c r="L278" i="1" s="1"/>
  <c r="K171" i="1"/>
  <c r="L171" i="1" s="1"/>
  <c r="K362" i="1"/>
  <c r="L362" i="1" s="1"/>
  <c r="K126" i="1"/>
  <c r="L126" i="1" s="1"/>
  <c r="K387" i="1"/>
  <c r="L387" i="1" s="1"/>
  <c r="K264" i="1"/>
  <c r="L264" i="1" s="1"/>
  <c r="K184" i="1"/>
  <c r="L184" i="1" s="1"/>
  <c r="K125" i="1"/>
  <c r="L125" i="1" s="1"/>
  <c r="K304" i="1"/>
  <c r="L304" i="1" s="1"/>
  <c r="K189" i="1"/>
  <c r="L189" i="1" s="1"/>
  <c r="K762" i="1"/>
  <c r="L762" i="1" s="1"/>
  <c r="K356" i="1"/>
  <c r="L356" i="1" s="1"/>
  <c r="K603" i="1"/>
  <c r="L603" i="1" s="1"/>
  <c r="K792" i="1"/>
  <c r="L792" i="1" s="1"/>
  <c r="K752" i="1"/>
  <c r="L752" i="1" s="1"/>
  <c r="K781" i="1"/>
  <c r="L781" i="1" s="1"/>
  <c r="K771" i="1"/>
  <c r="L771" i="1" s="1"/>
  <c r="K360" i="1"/>
  <c r="L360" i="1" s="1"/>
  <c r="K558" i="1"/>
  <c r="L558" i="1" s="1"/>
  <c r="K633" i="1"/>
  <c r="L633" i="1" s="1"/>
  <c r="K544" i="1"/>
  <c r="L544" i="1" s="1"/>
  <c r="K717" i="1"/>
  <c r="L717" i="1" s="1"/>
  <c r="K368" i="1"/>
  <c r="L368" i="1" s="1"/>
  <c r="K567" i="1"/>
  <c r="L567" i="1" s="1"/>
  <c r="K826" i="1"/>
  <c r="L826" i="1" s="1"/>
  <c r="K814" i="1"/>
  <c r="L814" i="1" s="1"/>
  <c r="K600" i="1"/>
  <c r="L600" i="1" s="1"/>
  <c r="K946" i="1"/>
  <c r="L946" i="1" s="1"/>
  <c r="K911" i="1"/>
  <c r="L911" i="1" s="1"/>
  <c r="K947" i="1"/>
  <c r="L947" i="1" s="1"/>
  <c r="K746" i="1"/>
  <c r="L746" i="1" s="1"/>
  <c r="K818" i="1"/>
  <c r="L818" i="1" s="1"/>
  <c r="K702" i="1"/>
  <c r="L702" i="1" s="1"/>
  <c r="K724" i="1"/>
  <c r="L724" i="1" s="1"/>
  <c r="K930" i="1"/>
  <c r="L930" i="1" s="1"/>
  <c r="K915" i="1"/>
  <c r="L915" i="1" s="1"/>
  <c r="K474" i="1"/>
  <c r="L474" i="1" s="1"/>
  <c r="K497" i="1"/>
  <c r="L497" i="1" s="1"/>
  <c r="K596" i="1"/>
  <c r="L596" i="1" s="1"/>
  <c r="K477" i="1"/>
  <c r="L477" i="1" s="1"/>
  <c r="K524" i="1"/>
  <c r="L524" i="1" s="1"/>
  <c r="K778" i="1"/>
  <c r="L778" i="1" s="1"/>
  <c r="K621" i="1"/>
  <c r="L621" i="1" s="1"/>
  <c r="K842" i="1"/>
  <c r="L842" i="1" s="1"/>
  <c r="K817" i="1"/>
  <c r="L817" i="1" s="1"/>
  <c r="K742" i="1"/>
  <c r="L742" i="1" s="1"/>
  <c r="K861" i="1"/>
  <c r="L861" i="1" s="1"/>
  <c r="K608" i="1"/>
  <c r="L608" i="1" s="1"/>
  <c r="K607" i="1"/>
  <c r="L607" i="1" s="1"/>
  <c r="K457" i="1"/>
  <c r="L457" i="1" s="1"/>
  <c r="K484" i="1"/>
  <c r="L484" i="1" s="1"/>
  <c r="K902" i="1"/>
  <c r="L902" i="1" s="1"/>
  <c r="K552" i="1"/>
  <c r="L552" i="1" s="1"/>
  <c r="K481" i="1"/>
  <c r="L481" i="1" s="1"/>
  <c r="K851" i="1"/>
  <c r="L851" i="1" s="1"/>
  <c r="K949" i="1"/>
  <c r="L949" i="1" s="1"/>
  <c r="K523" i="1"/>
  <c r="L523" i="1" s="1"/>
  <c r="K556" i="1"/>
  <c r="L556" i="1" s="1"/>
  <c r="K893" i="1"/>
  <c r="L893" i="1" s="1"/>
  <c r="K919" i="1"/>
  <c r="L919" i="1" s="1"/>
  <c r="K635" i="1"/>
  <c r="L635" i="1" s="1"/>
  <c r="K878" i="1"/>
  <c r="L878" i="1" s="1"/>
  <c r="K478" i="1"/>
  <c r="L478" i="1" s="1"/>
  <c r="K958" i="1"/>
  <c r="L958" i="1" s="1"/>
  <c r="K944" i="1"/>
  <c r="L944" i="1" s="1"/>
  <c r="K697" i="1"/>
  <c r="L697" i="1" s="1"/>
  <c r="K688" i="1"/>
  <c r="L688" i="1" s="1"/>
  <c r="K868" i="1"/>
  <c r="L868" i="1" s="1"/>
  <c r="K373" i="1"/>
  <c r="L373" i="1" s="1"/>
  <c r="K537" i="1"/>
  <c r="L537" i="1" s="1"/>
  <c r="K420" i="1"/>
  <c r="L420" i="1" s="1"/>
  <c r="K871" i="1"/>
  <c r="L871" i="1" s="1"/>
  <c r="K123" i="1"/>
  <c r="L123" i="1" s="1"/>
  <c r="K538" i="1"/>
  <c r="L538" i="1" s="1"/>
  <c r="K463" i="1"/>
  <c r="L463" i="1" s="1"/>
  <c r="K280" i="1"/>
  <c r="L280" i="1" s="1"/>
  <c r="K843" i="1"/>
  <c r="L843" i="1" s="1"/>
  <c r="K506" i="1"/>
  <c r="L506" i="1" s="1"/>
  <c r="K733" i="1"/>
  <c r="L733" i="1" s="1"/>
  <c r="K311" i="1"/>
  <c r="L311" i="1" s="1"/>
  <c r="K255" i="1"/>
  <c r="L255" i="1" s="1"/>
  <c r="K74" i="1"/>
  <c r="L74" i="1" s="1"/>
  <c r="K294" i="1"/>
  <c r="L294" i="1" s="1"/>
  <c r="K920" i="1"/>
  <c r="L920" i="1" s="1"/>
  <c r="K495" i="1"/>
  <c r="L495" i="1" s="1"/>
  <c r="K650" i="1"/>
  <c r="L650" i="1" s="1"/>
  <c r="K397" i="1"/>
  <c r="L397" i="1" s="1"/>
  <c r="K758" i="1"/>
  <c r="L758" i="1" s="1"/>
  <c r="K318" i="1"/>
  <c r="L318" i="1" s="1"/>
  <c r="K383" i="1"/>
  <c r="L383" i="1" s="1"/>
  <c r="K379" i="1"/>
  <c r="L379" i="1" s="1"/>
  <c r="K273" i="1"/>
  <c r="L273" i="1" s="1"/>
  <c r="K114" i="1"/>
  <c r="L114" i="1" s="1"/>
  <c r="K414" i="1"/>
  <c r="L414" i="1" s="1"/>
  <c r="K712" i="1"/>
  <c r="L712" i="1" s="1"/>
  <c r="K542" i="1"/>
  <c r="L542" i="1" s="1"/>
  <c r="K470" i="1"/>
  <c r="L470" i="1" s="1"/>
  <c r="K709" i="1"/>
  <c r="L709" i="1" s="1"/>
  <c r="K956" i="1"/>
  <c r="L956" i="1" s="1"/>
  <c r="K768" i="1"/>
  <c r="L768" i="1" s="1"/>
  <c r="K550" i="1"/>
  <c r="L550" i="1" s="1"/>
  <c r="K670" i="1"/>
  <c r="L670" i="1" s="1"/>
  <c r="K595" i="1"/>
  <c r="L595" i="1" s="1"/>
  <c r="K943" i="1"/>
  <c r="L943" i="1" s="1"/>
  <c r="K498" i="1"/>
  <c r="L498" i="1" s="1"/>
  <c r="K906" i="1"/>
  <c r="L906" i="1" s="1"/>
  <c r="K719" i="1"/>
  <c r="L719" i="1" s="1"/>
  <c r="K780" i="1"/>
  <c r="L780" i="1" s="1"/>
  <c r="K582" i="1"/>
  <c r="L582" i="1" s="1"/>
  <c r="K955" i="1"/>
  <c r="L955" i="1" s="1"/>
  <c r="K834" i="1"/>
  <c r="L834" i="1" s="1"/>
  <c r="K637" i="1"/>
  <c r="L637" i="1" s="1"/>
  <c r="K590" i="1"/>
  <c r="L590" i="1" s="1"/>
  <c r="K857" i="1"/>
  <c r="L857" i="1" s="1"/>
  <c r="K815" i="1"/>
  <c r="L815" i="1" s="1"/>
  <c r="K877" i="1"/>
  <c r="L877" i="1" s="1"/>
  <c r="K441" i="1"/>
  <c r="L441" i="1" s="1"/>
  <c r="K672" i="1"/>
  <c r="L672" i="1" s="1"/>
  <c r="K376" i="1"/>
  <c r="L376" i="1" s="1"/>
  <c r="K615" i="1"/>
  <c r="L615" i="1" s="1"/>
  <c r="K563" i="1"/>
  <c r="L563" i="1" s="1"/>
  <c r="K554" i="1"/>
  <c r="L554" i="1" s="1"/>
  <c r="K889" i="1"/>
  <c r="L889" i="1" s="1"/>
  <c r="K348" i="1"/>
  <c r="L348" i="1" s="1"/>
  <c r="K894" i="1"/>
  <c r="L894" i="1" s="1"/>
  <c r="K610" i="1"/>
  <c r="L610" i="1" s="1"/>
  <c r="K433" i="1"/>
  <c r="L433" i="1" s="1"/>
  <c r="K699" i="1"/>
  <c r="L699" i="1" s="1"/>
  <c r="K530" i="1"/>
  <c r="L530" i="1" s="1"/>
  <c r="K872" i="1"/>
  <c r="L872" i="1" s="1"/>
  <c r="K586" i="1"/>
  <c r="L586" i="1" s="1"/>
  <c r="K696" i="1"/>
  <c r="L696" i="1" s="1"/>
  <c r="K924" i="1"/>
  <c r="L924" i="1" s="1"/>
  <c r="K667" i="1"/>
  <c r="L667" i="1" s="1"/>
  <c r="K377" i="1"/>
  <c r="L377" i="1" s="1"/>
  <c r="K912" i="1"/>
  <c r="L912" i="1" s="1"/>
  <c r="K761" i="1"/>
  <c r="L761" i="1" s="1"/>
  <c r="K491" i="1"/>
  <c r="L491" i="1" s="1"/>
  <c r="K486" i="1"/>
  <c r="L486" i="1" s="1"/>
  <c r="K925" i="1"/>
  <c r="L925" i="1" s="1"/>
  <c r="K579" i="1"/>
  <c r="L579" i="1" s="1"/>
  <c r="K827" i="1"/>
  <c r="L827" i="1" s="1"/>
  <c r="K573" i="1"/>
  <c r="L573" i="1" s="1"/>
  <c r="K663" i="1"/>
  <c r="L663" i="1" s="1"/>
  <c r="K964" i="1"/>
  <c r="L964" i="1" s="1"/>
  <c r="K934" i="1"/>
  <c r="L934" i="1" s="1"/>
  <c r="K831" i="1"/>
  <c r="L831" i="1" s="1"/>
  <c r="K789" i="1"/>
  <c r="L789" i="1" s="1"/>
  <c r="K520" i="1"/>
  <c r="L520" i="1" s="1"/>
  <c r="K836" i="1"/>
  <c r="L836" i="1" s="1"/>
  <c r="K779" i="1"/>
  <c r="L779" i="1" s="1"/>
  <c r="K714" i="1"/>
  <c r="L714" i="1" s="1"/>
  <c r="K921" i="1"/>
  <c r="L921" i="1" s="1"/>
  <c r="K908" i="1"/>
  <c r="L908" i="1" s="1"/>
  <c r="K630" i="1"/>
  <c r="L630" i="1" s="1"/>
  <c r="K907" i="1"/>
  <c r="L907" i="1" s="1"/>
  <c r="K721" i="1"/>
  <c r="L721" i="1" s="1"/>
  <c r="K617" i="1"/>
  <c r="L617" i="1" s="1"/>
  <c r="K357" i="1"/>
  <c r="L357" i="1" s="1"/>
  <c r="K591" i="1"/>
  <c r="L591" i="1" s="1"/>
  <c r="K664" i="1"/>
  <c r="L664" i="1" s="1"/>
  <c r="K577" i="1"/>
  <c r="L577" i="1" s="1"/>
  <c r="K456" i="1"/>
  <c r="L456" i="1" s="1"/>
  <c r="K806" i="1"/>
  <c r="L806" i="1" s="1"/>
  <c r="K432" i="1"/>
  <c r="L432" i="1" s="1"/>
  <c r="K580" i="1"/>
  <c r="L580" i="1" s="1"/>
  <c r="K385" i="1"/>
  <c r="L385" i="1" s="1"/>
  <c r="K691" i="1"/>
  <c r="L691" i="1" s="1"/>
  <c r="K929" i="1"/>
  <c r="L929" i="1" s="1"/>
  <c r="K923" i="1"/>
  <c r="L923" i="1" s="1"/>
  <c r="K835" i="1"/>
  <c r="L835" i="1" s="1"/>
  <c r="K684" i="1"/>
  <c r="L684" i="1" s="1"/>
  <c r="K694" i="1"/>
  <c r="L694" i="1" s="1"/>
  <c r="K118" i="1"/>
  <c r="L118" i="1" s="1"/>
  <c r="K529" i="1"/>
  <c r="L529" i="1" s="1"/>
  <c r="K446" i="1"/>
  <c r="L446" i="1" s="1"/>
  <c r="K298" i="1"/>
  <c r="L298" i="1" s="1"/>
  <c r="K339" i="1"/>
  <c r="L339" i="1" s="1"/>
  <c r="K605" i="1"/>
  <c r="L605" i="1" s="1"/>
  <c r="K450" i="1"/>
  <c r="L450" i="1" s="1"/>
  <c r="K557" i="1"/>
  <c r="L557" i="1" s="1"/>
  <c r="K840" i="1"/>
  <c r="L840" i="1" s="1"/>
  <c r="K763" i="1"/>
  <c r="L763" i="1" s="1"/>
  <c r="K773" i="1"/>
  <c r="L773" i="1" s="1"/>
  <c r="K391" i="1"/>
  <c r="L391" i="1" s="1"/>
  <c r="K133" i="1"/>
  <c r="L133" i="1" s="1"/>
  <c r="K195" i="1"/>
  <c r="L195" i="1" s="1"/>
  <c r="K270" i="1"/>
  <c r="L270" i="1" s="1"/>
  <c r="K382" i="1"/>
  <c r="L382" i="1" s="1"/>
  <c r="K808" i="1"/>
  <c r="L808" i="1" s="1"/>
  <c r="K428" i="1"/>
  <c r="L428" i="1" s="1"/>
  <c r="K186" i="1"/>
  <c r="L186" i="1" s="1"/>
  <c r="K598" i="1"/>
  <c r="L598" i="1" s="1"/>
  <c r="L150" i="1" l="1"/>
  <c r="B11" i="1"/>
  <c r="B8" i="1" s="1"/>
</calcChain>
</file>

<file path=xl/sharedStrings.xml><?xml version="1.0" encoding="utf-8"?>
<sst xmlns="http://schemas.openxmlformats.org/spreadsheetml/2006/main" count="504" uniqueCount="88">
  <si>
    <t xml:space="preserve">Start   </t>
  </si>
  <si>
    <t>Start Capital</t>
  </si>
  <si>
    <t>Balance</t>
  </si>
  <si>
    <t xml:space="preserve">Rendite </t>
  </si>
  <si>
    <t>NetProfit</t>
  </si>
  <si>
    <t>Profit Factor</t>
  </si>
  <si>
    <t>Recovery Factor</t>
  </si>
  <si>
    <t>Winning %</t>
  </si>
  <si>
    <t>Payoff Ratio</t>
  </si>
  <si>
    <t>Max Drawdown</t>
  </si>
  <si>
    <t>Entry_Day</t>
  </si>
  <si>
    <t>Exit_Date</t>
  </si>
  <si>
    <t>Anz. Kont</t>
  </si>
  <si>
    <t>Instrument</t>
  </si>
  <si>
    <t>Profit</t>
  </si>
  <si>
    <t>Equity</t>
  </si>
  <si>
    <t>DrawDown</t>
  </si>
  <si>
    <t>DD in %</t>
  </si>
  <si>
    <t>KW</t>
  </si>
  <si>
    <t>Days in Pos.</t>
  </si>
  <si>
    <t>Long/Short</t>
  </si>
  <si>
    <t>Einstiegspattern</t>
  </si>
  <si>
    <t xml:space="preserve">Kurziel </t>
  </si>
  <si>
    <t>WE-Trend</t>
  </si>
  <si>
    <t>Demo/Real</t>
  </si>
  <si>
    <t>Slippage in Ticks</t>
  </si>
  <si>
    <t>Comment</t>
  </si>
  <si>
    <t>S</t>
  </si>
  <si>
    <t>18 MA</t>
  </si>
  <si>
    <t>Targetshooter</t>
  </si>
  <si>
    <t>ja</t>
  </si>
  <si>
    <t>real</t>
  </si>
  <si>
    <t>L</t>
  </si>
  <si>
    <t>NG</t>
  </si>
  <si>
    <t>DX</t>
  </si>
  <si>
    <t>18 MA Abprall</t>
  </si>
  <si>
    <t>UW</t>
  </si>
  <si>
    <t>ZM</t>
  </si>
  <si>
    <t>AUD</t>
  </si>
  <si>
    <t>18MA</t>
  </si>
  <si>
    <t>Strategy</t>
  </si>
  <si>
    <t>cot</t>
  </si>
  <si>
    <t>Risk [%]</t>
  </si>
  <si>
    <t>Ziel / Kontrakt, $</t>
  </si>
  <si>
    <t>Stopp / Kontrakt, $</t>
  </si>
  <si>
    <t>Trend</t>
  </si>
  <si>
    <t>W</t>
  </si>
  <si>
    <t>U</t>
  </si>
  <si>
    <t>G6E</t>
  </si>
  <si>
    <t>LE</t>
  </si>
  <si>
    <t>Order wurde über App eingestellt und wurde nur in offiziellen Handelzeiten ausgeführt. Daher die große Slippage.</t>
  </si>
  <si>
    <t>nein</t>
  </si>
  <si>
    <t>Inside-Bar</t>
  </si>
  <si>
    <t>CT</t>
  </si>
  <si>
    <t>PercentR</t>
  </si>
  <si>
    <t>CC</t>
  </si>
  <si>
    <t>Outside-Bar</t>
  </si>
  <si>
    <t>ZL</t>
  </si>
  <si>
    <t>KC</t>
  </si>
  <si>
    <t>ES</t>
  </si>
  <si>
    <t>YM</t>
  </si>
  <si>
    <t>18MA Abprall</t>
  </si>
  <si>
    <t>G6M</t>
  </si>
  <si>
    <t>G6B</t>
  </si>
  <si>
    <t>WCC</t>
  </si>
  <si>
    <t>Pattern 2</t>
  </si>
  <si>
    <t>Pattern 1</t>
  </si>
  <si>
    <t>SB</t>
  </si>
  <si>
    <t>QM</t>
  </si>
  <si>
    <t>OJ</t>
  </si>
  <si>
    <t>CRV 1:1</t>
  </si>
  <si>
    <t>QI</t>
  </si>
  <si>
    <t>Pattern 3</t>
  </si>
  <si>
    <t>MNQ</t>
  </si>
  <si>
    <t>KL Close</t>
  </si>
  <si>
    <t>Pattern1</t>
  </si>
  <si>
    <t>Pattern2</t>
  </si>
  <si>
    <t>SXR8</t>
  </si>
  <si>
    <t>ZC</t>
  </si>
  <si>
    <t>04.06.20211</t>
  </si>
  <si>
    <t>HO</t>
  </si>
  <si>
    <t>CL</t>
  </si>
  <si>
    <t>W5i</t>
  </si>
  <si>
    <t>Trend Catcher</t>
  </si>
  <si>
    <t>Pattern 7</t>
  </si>
  <si>
    <t>Trading Plan</t>
  </si>
  <si>
    <t>Ja</t>
  </si>
  <si>
    <t>Nein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</si>
</sst>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"/>
    <numFmt numFmtId="165" formatCode="mmm\ yyyy"/>
    <numFmt numFmtId="166" formatCode="0.0%"/>
    <numFmt numFmtId="167" formatCode="m/d/yyyy"/>
    <numFmt numFmtId="168" formatCode="dd&quot;-&quot;mm&quot;-&quot;yyyy"/>
    <numFmt numFmtId="169" formatCode="0.0"/>
  </numFmts>
  <fonts count="10" x14ac:knownFonts="1">
    <font>
      <sz val="10"/>
      <color rgb="FF000000"/>
      <name val="Arial"/>
    </font>
    <font>
      <b/>
      <sz val="10"/>
      <color rgb="FFFF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2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2" borderId="1" xfId="0" applyFont="1" applyFill="1" applyBorder="1" applyAlignment="1">
      <alignment horizontal="right"/>
    </xf>
    <xf numFmtId="165" fontId="4" fillId="2" borderId="2" xfId="0" applyNumberFormat="1" applyFont="1" applyFill="1" applyBorder="1" applyAlignment="1">
      <alignment horizontal="right"/>
    </xf>
    <xf numFmtId="10" fontId="3" fillId="0" borderId="0" xfId="0" applyNumberFormat="1" applyFont="1"/>
    <xf numFmtId="164" fontId="4" fillId="3" borderId="3" xfId="0" applyNumberFormat="1" applyFont="1" applyFill="1" applyBorder="1"/>
    <xf numFmtId="164" fontId="5" fillId="0" borderId="4" xfId="0" applyNumberFormat="1" applyFont="1" applyBorder="1"/>
    <xf numFmtId="166" fontId="2" fillId="0" borderId="5" xfId="0" applyNumberFormat="1" applyFont="1" applyBorder="1" applyAlignment="1">
      <alignment horizontal="center"/>
    </xf>
    <xf numFmtId="164" fontId="6" fillId="0" borderId="3" xfId="0" applyNumberFormat="1" applyFont="1" applyBorder="1"/>
    <xf numFmtId="4" fontId="6" fillId="0" borderId="3" xfId="0" applyNumberFormat="1" applyFont="1" applyBorder="1"/>
    <xf numFmtId="166" fontId="6" fillId="0" borderId="3" xfId="0" applyNumberFormat="1" applyFont="1" applyBorder="1"/>
    <xf numFmtId="0" fontId="2" fillId="0" borderId="0" xfId="0" applyFont="1" applyAlignment="1">
      <alignment horizontal="left"/>
    </xf>
    <xf numFmtId="1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6" xfId="0" applyFont="1" applyBorder="1" applyAlignment="1">
      <alignment horizontal="right"/>
    </xf>
    <xf numFmtId="167" fontId="3" fillId="0" borderId="0" xfId="0" applyNumberFormat="1" applyFont="1"/>
    <xf numFmtId="168" fontId="3" fillId="0" borderId="0" xfId="0" applyNumberFormat="1" applyFont="1"/>
    <xf numFmtId="0" fontId="3" fillId="0" borderId="0" xfId="0" applyFo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6" xfId="0" applyFont="1" applyBorder="1" applyAlignment="1">
      <alignment horizontal="center"/>
    </xf>
    <xf numFmtId="169" fontId="7" fillId="0" borderId="0" xfId="0" applyNumberFormat="1" applyFont="1" applyAlignment="1">
      <alignment horizontal="center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/>
    <xf numFmtId="0" fontId="0" fillId="0" borderId="0" xfId="0"/>
    <xf numFmtId="166" fontId="2" fillId="0" borderId="0" xfId="0" applyNumberFormat="1" applyFont="1" applyBorder="1" applyAlignment="1">
      <alignment horizontal="center"/>
    </xf>
    <xf numFmtId="165" fontId="4" fillId="2" borderId="0" xfId="0" applyNumberFormat="1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166" fontId="6" fillId="0" borderId="0" xfId="0" applyNumberFormat="1" applyFont="1" applyBorder="1" applyAlignment="1">
      <alignment horizontal="center"/>
    </xf>
    <xf numFmtId="167" fontId="3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/>
  </cellXfs>
  <cellStyles count="1">
    <cellStyle name="Standard" xfId="0" builtinId="0"/>
  </cellStyles>
  <dxfs count="14"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FF"/>
      </font>
      <fill>
        <patternFill patternType="none"/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000000"/>
                </a:solidFill>
                <a:latin typeface="Roboto"/>
              </a:defRPr>
            </a:pPr>
            <a:r>
              <a:rPr lang="de-DE" b="0" i="0">
                <a:solidFill>
                  <a:srgbClr val="000000"/>
                </a:solidFill>
                <a:latin typeface="Roboto"/>
              </a:rPr>
              <a:t>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</c:v>
          </c:tx>
          <c:marker>
            <c:symbol val="none"/>
          </c:marker>
          <c:val>
            <c:numRef>
              <c:f>'TJ Main'!$J$13:$J$350</c:f>
              <c:numCache>
                <c:formatCode>"$"#,##0.00</c:formatCode>
                <c:ptCount val="338"/>
                <c:pt idx="0" formatCode="General">
                  <c:v>0</c:v>
                </c:pt>
                <c:pt idx="2">
                  <c:v>15.26</c:v>
                </c:pt>
                <c:pt idx="3">
                  <c:v>36.380000000000003</c:v>
                </c:pt>
                <c:pt idx="4">
                  <c:v>-1249.26</c:v>
                </c:pt>
                <c:pt idx="5">
                  <c:v>-3004.2</c:v>
                </c:pt>
                <c:pt idx="6">
                  <c:v>-3878.64</c:v>
                </c:pt>
                <c:pt idx="7">
                  <c:v>-4324.96</c:v>
                </c:pt>
                <c:pt idx="8">
                  <c:v>-4260.76</c:v>
                </c:pt>
                <c:pt idx="9">
                  <c:v>-4226.5600000000004</c:v>
                </c:pt>
                <c:pt idx="10">
                  <c:v>-6680.76</c:v>
                </c:pt>
                <c:pt idx="11">
                  <c:v>-6737.4000000000005</c:v>
                </c:pt>
                <c:pt idx="12">
                  <c:v>-5303.34</c:v>
                </c:pt>
                <c:pt idx="13">
                  <c:v>-4596.6900000000005</c:v>
                </c:pt>
                <c:pt idx="14">
                  <c:v>-2810.8900000000003</c:v>
                </c:pt>
                <c:pt idx="15">
                  <c:v>-3711.8300000000004</c:v>
                </c:pt>
                <c:pt idx="16">
                  <c:v>-4466.7700000000004</c:v>
                </c:pt>
                <c:pt idx="17">
                  <c:v>-5901.77</c:v>
                </c:pt>
                <c:pt idx="18">
                  <c:v>-5893.77</c:v>
                </c:pt>
                <c:pt idx="19">
                  <c:v>-4273.59</c:v>
                </c:pt>
                <c:pt idx="20">
                  <c:v>-5251.2300000000005</c:v>
                </c:pt>
                <c:pt idx="21">
                  <c:v>-3625.9200000000005</c:v>
                </c:pt>
                <c:pt idx="22">
                  <c:v>-3316.6600000000008</c:v>
                </c:pt>
                <c:pt idx="23">
                  <c:v>-1021.3400000000006</c:v>
                </c:pt>
                <c:pt idx="24">
                  <c:v>1522.7199999999993</c:v>
                </c:pt>
                <c:pt idx="25">
                  <c:v>4865.08</c:v>
                </c:pt>
                <c:pt idx="26">
                  <c:v>5821.96</c:v>
                </c:pt>
                <c:pt idx="27">
                  <c:v>5843.08</c:v>
                </c:pt>
                <c:pt idx="28">
                  <c:v>3665.2599999999998</c:v>
                </c:pt>
                <c:pt idx="29">
                  <c:v>3798.62</c:v>
                </c:pt>
                <c:pt idx="30">
                  <c:v>4260.9799999999996</c:v>
                </c:pt>
                <c:pt idx="31">
                  <c:v>8567.5400000000009</c:v>
                </c:pt>
                <c:pt idx="32">
                  <c:v>7642.8000000000011</c:v>
                </c:pt>
                <c:pt idx="33">
                  <c:v>7690.6400000000012</c:v>
                </c:pt>
                <c:pt idx="34">
                  <c:v>7714.5600000000013</c:v>
                </c:pt>
                <c:pt idx="35">
                  <c:v>11451.320000000002</c:v>
                </c:pt>
                <c:pt idx="36">
                  <c:v>11546.580000000002</c:v>
                </c:pt>
                <c:pt idx="37">
                  <c:v>11443.140000000001</c:v>
                </c:pt>
                <c:pt idx="38">
                  <c:v>9961.5000000000018</c:v>
                </c:pt>
                <c:pt idx="39">
                  <c:v>10200.390000000001</c:v>
                </c:pt>
                <c:pt idx="40">
                  <c:v>10678.170000000002</c:v>
                </c:pt>
                <c:pt idx="41">
                  <c:v>10542.800000000001</c:v>
                </c:pt>
                <c:pt idx="42">
                  <c:v>10272.060000000001</c:v>
                </c:pt>
                <c:pt idx="43">
                  <c:v>7706.3200000000015</c:v>
                </c:pt>
                <c:pt idx="44">
                  <c:v>6043.0000000000018</c:v>
                </c:pt>
                <c:pt idx="45">
                  <c:v>6053.0000000000018</c:v>
                </c:pt>
                <c:pt idx="46">
                  <c:v>3923.3600000000019</c:v>
                </c:pt>
                <c:pt idx="47">
                  <c:v>4723.3600000000024</c:v>
                </c:pt>
                <c:pt idx="48">
                  <c:v>5154.3200000000024</c:v>
                </c:pt>
                <c:pt idx="49">
                  <c:v>4838.3800000000028</c:v>
                </c:pt>
                <c:pt idx="50">
                  <c:v>3616.9000000000028</c:v>
                </c:pt>
                <c:pt idx="51">
                  <c:v>4323.8600000000024</c:v>
                </c:pt>
                <c:pt idx="52">
                  <c:v>5079.1200000000026</c:v>
                </c:pt>
                <c:pt idx="53">
                  <c:v>5273.180000000003</c:v>
                </c:pt>
                <c:pt idx="54">
                  <c:v>7978.4400000000032</c:v>
                </c:pt>
                <c:pt idx="55">
                  <c:v>7182.6400000000031</c:v>
                </c:pt>
                <c:pt idx="56">
                  <c:v>7226.7000000000035</c:v>
                </c:pt>
                <c:pt idx="57">
                  <c:v>6746.8200000000033</c:v>
                </c:pt>
                <c:pt idx="58">
                  <c:v>9190.6400000000031</c:v>
                </c:pt>
                <c:pt idx="59">
                  <c:v>9281.0000000000036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D4-438E-8704-EEEC8F3CE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8888435"/>
        <c:axId val="1603586263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v>Profit</c:v>
                </c:tx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'TJ Main'!$I$15:$I$350</c15:sqref>
                        </c15:formulaRef>
                      </c:ext>
                    </c:extLst>
                    <c:numCache>
                      <c:formatCode>"$"#,##0.00</c:formatCode>
                      <c:ptCount val="336"/>
                      <c:pt idx="0">
                        <c:v>15.26</c:v>
                      </c:pt>
                      <c:pt idx="1">
                        <c:v>21.12</c:v>
                      </c:pt>
                      <c:pt idx="2">
                        <c:v>-1285.6400000000001</c:v>
                      </c:pt>
                      <c:pt idx="3">
                        <c:v>-1754.94</c:v>
                      </c:pt>
                      <c:pt idx="4">
                        <c:v>-874.44</c:v>
                      </c:pt>
                      <c:pt idx="5">
                        <c:v>-446.32</c:v>
                      </c:pt>
                      <c:pt idx="6">
                        <c:v>64.2</c:v>
                      </c:pt>
                      <c:pt idx="7">
                        <c:v>34.200000000000003</c:v>
                      </c:pt>
                      <c:pt idx="8">
                        <c:v>-2454.1999999999998</c:v>
                      </c:pt>
                      <c:pt idx="9">
                        <c:v>-56.639999999999986</c:v>
                      </c:pt>
                      <c:pt idx="10">
                        <c:v>1434.06</c:v>
                      </c:pt>
                      <c:pt idx="11">
                        <c:v>706.65</c:v>
                      </c:pt>
                      <c:pt idx="12">
                        <c:v>1785.8</c:v>
                      </c:pt>
                      <c:pt idx="13">
                        <c:v>-900.94</c:v>
                      </c:pt>
                      <c:pt idx="14">
                        <c:v>-754.94</c:v>
                      </c:pt>
                      <c:pt idx="15">
                        <c:v>-1435</c:v>
                      </c:pt>
                      <c:pt idx="16">
                        <c:v>8</c:v>
                      </c:pt>
                      <c:pt idx="17">
                        <c:v>1620.18</c:v>
                      </c:pt>
                      <c:pt idx="18">
                        <c:v>-977.64</c:v>
                      </c:pt>
                      <c:pt idx="19">
                        <c:v>1625.31</c:v>
                      </c:pt>
                      <c:pt idx="20">
                        <c:v>309.26</c:v>
                      </c:pt>
                      <c:pt idx="21">
                        <c:v>2295.3200000000002</c:v>
                      </c:pt>
                      <c:pt idx="22">
                        <c:v>2544.06</c:v>
                      </c:pt>
                      <c:pt idx="23">
                        <c:v>3342.36</c:v>
                      </c:pt>
                      <c:pt idx="24">
                        <c:v>956.88</c:v>
                      </c:pt>
                      <c:pt idx="25">
                        <c:v>21.12</c:v>
                      </c:pt>
                      <c:pt idx="26">
                        <c:v>-2177.8200000000002</c:v>
                      </c:pt>
                      <c:pt idx="27">
                        <c:v>133.36000000000001</c:v>
                      </c:pt>
                      <c:pt idx="28">
                        <c:v>462.36</c:v>
                      </c:pt>
                      <c:pt idx="29">
                        <c:v>4306.5600000000004</c:v>
                      </c:pt>
                      <c:pt idx="30">
                        <c:v>-924.74</c:v>
                      </c:pt>
                      <c:pt idx="31">
                        <c:v>47.84</c:v>
                      </c:pt>
                      <c:pt idx="32">
                        <c:v>23.92</c:v>
                      </c:pt>
                      <c:pt idx="33">
                        <c:v>3736.76</c:v>
                      </c:pt>
                      <c:pt idx="34">
                        <c:v>95.26</c:v>
                      </c:pt>
                      <c:pt idx="35">
                        <c:v>-103.44</c:v>
                      </c:pt>
                      <c:pt idx="36">
                        <c:v>-1481.64</c:v>
                      </c:pt>
                      <c:pt idx="37">
                        <c:v>238.89</c:v>
                      </c:pt>
                      <c:pt idx="38">
                        <c:v>477.78</c:v>
                      </c:pt>
                      <c:pt idx="39">
                        <c:v>-135.37</c:v>
                      </c:pt>
                      <c:pt idx="40">
                        <c:v>-270.74</c:v>
                      </c:pt>
                      <c:pt idx="41">
                        <c:v>-2565.7399999999998</c:v>
                      </c:pt>
                      <c:pt idx="42">
                        <c:v>-1663.32</c:v>
                      </c:pt>
                      <c:pt idx="43">
                        <c:v>10</c:v>
                      </c:pt>
                      <c:pt idx="44">
                        <c:v>-2129.64</c:v>
                      </c:pt>
                      <c:pt idx="45">
                        <c:v>800</c:v>
                      </c:pt>
                      <c:pt idx="46">
                        <c:v>430.96</c:v>
                      </c:pt>
                      <c:pt idx="47">
                        <c:v>-315.94</c:v>
                      </c:pt>
                      <c:pt idx="48">
                        <c:v>-1221.48</c:v>
                      </c:pt>
                      <c:pt idx="49">
                        <c:v>706.96</c:v>
                      </c:pt>
                      <c:pt idx="50">
                        <c:v>755.26</c:v>
                      </c:pt>
                      <c:pt idx="51">
                        <c:v>194.06</c:v>
                      </c:pt>
                      <c:pt idx="52">
                        <c:v>2705.26</c:v>
                      </c:pt>
                      <c:pt idx="53">
                        <c:v>-795.8</c:v>
                      </c:pt>
                      <c:pt idx="54">
                        <c:v>44.06</c:v>
                      </c:pt>
                      <c:pt idx="55">
                        <c:v>-479.88</c:v>
                      </c:pt>
                      <c:pt idx="56">
                        <c:v>2443.8200000000002</c:v>
                      </c:pt>
                      <c:pt idx="57">
                        <c:v>90.36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CF56-4106-A14A-3847E8CE382D}"/>
                  </c:ext>
                </c:extLst>
              </c15:ser>
            </c15:filteredLineSeries>
          </c:ext>
        </c:extLst>
      </c:lineChart>
      <c:catAx>
        <c:axId val="8888884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Roboto"/>
              </a:defRPr>
            </a:pPr>
            <a:endParaRPr lang="de-DE"/>
          </a:p>
        </c:txPr>
        <c:crossAx val="1603586263"/>
        <c:crosses val="autoZero"/>
        <c:auto val="1"/>
        <c:lblAlgn val="ctr"/>
        <c:lblOffset val="100"/>
        <c:noMultiLvlLbl val="1"/>
      </c:catAx>
      <c:valAx>
        <c:axId val="160358626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de-DE" b="0" i="0">
                    <a:solidFill>
                      <a:srgbClr val="000000"/>
                    </a:solidFill>
                    <a:latin typeface="Roboto"/>
                  </a:rPr>
                  <a:t>Equity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Roboto"/>
              </a:defRPr>
            </a:pPr>
            <a:endParaRPr lang="de-DE"/>
          </a:p>
        </c:txPr>
        <c:crossAx val="888888435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000000"/>
              </a:solidFill>
              <a:latin typeface="Roboto"/>
            </a:defRPr>
          </a:pPr>
          <a:endParaRPr lang="de-DE"/>
        </a:p>
      </c:txPr>
    </c:legend>
    <c:plotVisOnly val="1"/>
    <c:dispBlanksAs val="zero"/>
    <c:showDLblsOverMax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32039</xdr:colOff>
      <xdr:row>1</xdr:row>
      <xdr:rowOff>22514</xdr:rowOff>
    </xdr:from>
    <xdr:ext cx="8058150" cy="260032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995"/>
  <sheetViews>
    <sheetView tabSelected="1" zoomScaleNormal="100" workbookViewId="0">
      <pane ySplit="14" topLeftCell="A15" activePane="bottomLeft" state="frozen"/>
      <selection pane="bottomLeft" activeCell="F16" sqref="F16"/>
    </sheetView>
  </sheetViews>
  <sheetFormatPr baseColWidth="10" defaultColWidth="14.44140625" defaultRowHeight="15" customHeight="1" x14ac:dyDescent="0.3"/>
  <cols>
    <col min="1" max="1" width="16.109375" customWidth="1"/>
    <col min="2" max="2" width="17.6640625" customWidth="1"/>
    <col min="3" max="3" width="17.6640625" style="26" customWidth="1"/>
    <col min="4" max="4" width="10.6640625" customWidth="1"/>
    <col min="5" max="5" width="10" customWidth="1"/>
    <col min="6" max="6" width="14.109375" style="25" bestFit="1" customWidth="1"/>
    <col min="7" max="7" width="16.109375" style="25" bestFit="1" customWidth="1"/>
    <col min="8" max="8" width="9" style="27" customWidth="1"/>
    <col min="9" max="9" width="11" customWidth="1"/>
    <col min="10" max="10" width="10.88671875" customWidth="1"/>
    <col min="12" max="12" width="12.5546875" customWidth="1"/>
    <col min="13" max="13" width="5.88671875" customWidth="1"/>
    <col min="14" max="14" width="7.5546875" style="32" bestFit="1" customWidth="1"/>
    <col min="15" max="15" width="9.44140625" customWidth="1"/>
    <col min="16" max="16" width="9" style="26" customWidth="1"/>
    <col min="17" max="17" width="8.109375" style="26" customWidth="1"/>
    <col min="18" max="18" width="7.5546875" style="26" bestFit="1" customWidth="1"/>
    <col min="19" max="19" width="14" bestFit="1" customWidth="1"/>
    <col min="20" max="20" width="13.33203125" customWidth="1"/>
    <col min="21" max="21" width="9" bestFit="1" customWidth="1"/>
    <col min="22" max="22" width="10" bestFit="1" customWidth="1"/>
    <col min="23" max="23" width="24.5546875" customWidth="1"/>
    <col min="24" max="24" width="20.88671875" customWidth="1"/>
  </cols>
  <sheetData>
    <row r="1" spans="1:24" ht="13.8" x14ac:dyDescent="0.3">
      <c r="A1" s="46"/>
      <c r="B1" s="47"/>
      <c r="D1" s="1"/>
      <c r="E1" s="1"/>
      <c r="F1" s="1"/>
      <c r="G1" s="1"/>
      <c r="I1" s="2"/>
      <c r="M1" s="3"/>
      <c r="N1" s="3"/>
      <c r="O1" s="4"/>
      <c r="P1" s="3"/>
      <c r="Q1" s="3"/>
      <c r="R1" s="3"/>
      <c r="S1" s="5"/>
      <c r="T1" s="3"/>
      <c r="U1" s="3"/>
      <c r="V1" s="6"/>
      <c r="W1" s="6"/>
      <c r="X1" s="6"/>
    </row>
    <row r="2" spans="1:24" ht="20.25" customHeight="1" x14ac:dyDescent="0.3">
      <c r="A2" s="7" t="s">
        <v>0</v>
      </c>
      <c r="B2" s="8">
        <v>43831</v>
      </c>
      <c r="C2" s="39"/>
      <c r="I2" s="2"/>
      <c r="M2" s="3"/>
      <c r="N2" s="3"/>
      <c r="O2" s="9"/>
      <c r="P2" s="3"/>
      <c r="Q2" s="3"/>
      <c r="R2" s="3"/>
      <c r="S2" s="5"/>
      <c r="T2" s="3"/>
      <c r="U2" s="3"/>
      <c r="V2" s="6"/>
      <c r="W2" s="6"/>
      <c r="X2" s="6"/>
    </row>
    <row r="3" spans="1:24" ht="20.25" customHeight="1" x14ac:dyDescent="0.3">
      <c r="A3" s="7" t="s">
        <v>1</v>
      </c>
      <c r="B3" s="10">
        <v>85000</v>
      </c>
      <c r="C3" s="40"/>
      <c r="I3" s="2"/>
      <c r="M3" s="3"/>
      <c r="N3" s="3"/>
      <c r="P3" s="3"/>
      <c r="Q3" s="3"/>
      <c r="R3" s="3"/>
      <c r="S3" s="5"/>
      <c r="T3" s="3"/>
      <c r="U3" s="3"/>
      <c r="V3" s="6"/>
      <c r="W3" s="6"/>
      <c r="X3" s="6"/>
    </row>
    <row r="4" spans="1:24" ht="18.75" customHeight="1" x14ac:dyDescent="0.3">
      <c r="A4" s="7" t="s">
        <v>2</v>
      </c>
      <c r="B4" s="10">
        <f>B3+B6</f>
        <v>95775.360000000001</v>
      </c>
      <c r="C4" s="40"/>
      <c r="I4" s="2"/>
      <c r="M4" s="3"/>
      <c r="N4" s="3"/>
      <c r="P4" s="3"/>
      <c r="Q4" s="3"/>
      <c r="R4" s="3"/>
      <c r="S4" s="5"/>
      <c r="T4" s="3"/>
      <c r="U4" s="3"/>
      <c r="V4" s="6"/>
      <c r="W4" s="6"/>
      <c r="X4" s="6"/>
    </row>
    <row r="5" spans="1:24" ht="21" customHeight="1" x14ac:dyDescent="0.3">
      <c r="A5" s="11" t="s">
        <v>3</v>
      </c>
      <c r="B5" s="12">
        <f>B6/B3</f>
        <v>0.12676894117647064</v>
      </c>
      <c r="C5" s="38"/>
      <c r="I5" s="2"/>
      <c r="M5" s="3"/>
      <c r="N5" s="3"/>
      <c r="P5" s="3"/>
      <c r="Q5" s="3"/>
      <c r="R5" s="3"/>
      <c r="S5" s="5"/>
      <c r="T5" s="3"/>
      <c r="U5" s="3"/>
      <c r="V5" s="6"/>
      <c r="W5" s="6"/>
      <c r="X5" s="6"/>
    </row>
    <row r="6" spans="1:24" ht="19.5" customHeight="1" x14ac:dyDescent="0.3">
      <c r="A6" s="11" t="s">
        <v>4</v>
      </c>
      <c r="B6" s="13">
        <f>SUBTOTAL(9,I14:I973)</f>
        <v>10775.360000000004</v>
      </c>
      <c r="C6" s="41"/>
      <c r="I6" s="2"/>
      <c r="M6" s="3"/>
      <c r="N6" s="3"/>
      <c r="P6" s="3"/>
      <c r="Q6" s="3"/>
      <c r="R6" s="3"/>
      <c r="S6" s="5"/>
      <c r="T6" s="3"/>
      <c r="U6" s="3"/>
      <c r="V6" s="6"/>
      <c r="W6" s="6"/>
      <c r="X6" s="6"/>
    </row>
    <row r="7" spans="1:24" ht="20.25" customHeight="1" x14ac:dyDescent="0.3">
      <c r="A7" s="11" t="s">
        <v>5</v>
      </c>
      <c r="B7" s="14">
        <f>(SUMIF(I14:I973,"&gt; 0"))/(SUMIF(I14:I973,"&lt; 0"))*(-1)</f>
        <v>1.4274876270766179</v>
      </c>
      <c r="C7" s="42"/>
      <c r="I7" s="2"/>
      <c r="M7" s="3"/>
      <c r="N7" s="3"/>
      <c r="P7" s="3"/>
      <c r="Q7" s="3"/>
      <c r="R7" s="3"/>
      <c r="S7" s="5"/>
      <c r="T7" s="3"/>
      <c r="U7" s="3"/>
      <c r="V7" s="6"/>
      <c r="W7" s="6"/>
      <c r="X7" s="6"/>
    </row>
    <row r="8" spans="1:24" ht="20.25" customHeight="1" x14ac:dyDescent="0.3">
      <c r="A8" s="11" t="s">
        <v>6</v>
      </c>
      <c r="B8" s="14">
        <f>B6/B11*-1</f>
        <v>1.3588644182362979</v>
      </c>
      <c r="C8" s="42"/>
      <c r="I8" s="2"/>
      <c r="M8" s="3"/>
      <c r="N8" s="3"/>
      <c r="P8" s="3"/>
      <c r="Q8" s="3"/>
      <c r="R8" s="3"/>
      <c r="S8" s="5"/>
      <c r="T8" s="3"/>
      <c r="U8" s="3"/>
      <c r="V8" s="6"/>
      <c r="W8" s="6"/>
      <c r="X8" s="6"/>
    </row>
    <row r="9" spans="1:24" ht="20.25" customHeight="1" x14ac:dyDescent="0.3">
      <c r="A9" s="11" t="s">
        <v>7</v>
      </c>
      <c r="B9" s="15">
        <f>(COUNTIF(I14:I973,"&gt;0")/(COUNTA(I14:I973)))</f>
        <v>0.61016949152542377</v>
      </c>
      <c r="C9" s="43"/>
      <c r="I9" s="2"/>
      <c r="M9" s="3"/>
      <c r="N9" s="3"/>
      <c r="P9" s="3"/>
      <c r="Q9" s="3"/>
      <c r="R9" s="3"/>
      <c r="S9" s="5"/>
      <c r="T9" s="3"/>
      <c r="U9" s="3"/>
      <c r="V9" s="6"/>
      <c r="W9" s="6"/>
      <c r="X9" s="6"/>
    </row>
    <row r="10" spans="1:24" ht="20.25" customHeight="1" x14ac:dyDescent="0.3">
      <c r="A10" s="11" t="s">
        <v>8</v>
      </c>
      <c r="B10" s="14">
        <f>((SUMIF(I14:I973,"&gt;0"))/(COUNTIF(I14:I973,"&gt;0")))/((SUMIF(I14:I973,"&lt;0"))/(COUNTIF(I14:I973,"&lt;0")))*(-1)</f>
        <v>0.91200598396561705</v>
      </c>
      <c r="C10" s="42"/>
      <c r="I10" s="2"/>
      <c r="M10" s="3"/>
      <c r="N10" s="3"/>
      <c r="P10" s="3"/>
      <c r="Q10" s="3"/>
      <c r="R10" s="3"/>
      <c r="S10" s="5"/>
      <c r="T10" s="3"/>
      <c r="U10" s="3"/>
      <c r="V10" s="6"/>
      <c r="W10" s="6"/>
      <c r="X10" s="6"/>
    </row>
    <row r="11" spans="1:24" ht="20.25" customHeight="1" x14ac:dyDescent="0.3">
      <c r="A11" s="11" t="s">
        <v>9</v>
      </c>
      <c r="B11" s="13">
        <f>MIN(K14:K150)</f>
        <v>-7929.6799999999985</v>
      </c>
      <c r="C11" s="41"/>
      <c r="I11" s="2"/>
      <c r="M11" s="3"/>
      <c r="N11" s="3"/>
      <c r="P11" s="3"/>
      <c r="Q11" s="3"/>
      <c r="R11" s="3"/>
      <c r="S11" s="5"/>
      <c r="T11" s="3"/>
      <c r="U11" s="3"/>
      <c r="V11" s="6"/>
      <c r="W11" s="6"/>
      <c r="X11" s="6"/>
    </row>
    <row r="12" spans="1:24" ht="21" customHeight="1" x14ac:dyDescent="0.3">
      <c r="A12" s="16"/>
      <c r="B12" s="16"/>
      <c r="C12" s="18"/>
      <c r="D12" s="17"/>
      <c r="E12" s="17"/>
      <c r="F12" s="17"/>
      <c r="G12" s="17"/>
      <c r="I12" s="18"/>
      <c r="J12" s="18"/>
      <c r="K12" s="18"/>
      <c r="M12" s="3"/>
      <c r="N12" s="3"/>
      <c r="P12" s="3"/>
      <c r="Q12" s="3"/>
      <c r="R12" s="3"/>
      <c r="S12" s="5"/>
      <c r="T12" s="3"/>
      <c r="U12" s="3"/>
      <c r="V12" s="6"/>
      <c r="W12" s="6"/>
      <c r="X12" s="6"/>
    </row>
    <row r="13" spans="1:24" ht="15.75" customHeight="1" x14ac:dyDescent="0.3">
      <c r="A13" s="19" t="s">
        <v>10</v>
      </c>
      <c r="B13" s="19" t="s">
        <v>11</v>
      </c>
      <c r="C13" s="19" t="s">
        <v>85</v>
      </c>
      <c r="D13" s="19" t="s">
        <v>13</v>
      </c>
      <c r="E13" s="19" t="s">
        <v>12</v>
      </c>
      <c r="F13" s="19" t="s">
        <v>43</v>
      </c>
      <c r="G13" s="19" t="s">
        <v>44</v>
      </c>
      <c r="H13" s="28" t="s">
        <v>42</v>
      </c>
      <c r="I13" s="19" t="s">
        <v>14</v>
      </c>
      <c r="J13" s="19" t="s">
        <v>15</v>
      </c>
      <c r="K13" s="19" t="s">
        <v>16</v>
      </c>
      <c r="L13" s="19" t="s">
        <v>17</v>
      </c>
      <c r="M13" s="19" t="s">
        <v>18</v>
      </c>
      <c r="N13" s="19" t="s">
        <v>74</v>
      </c>
      <c r="O13" s="19" t="s">
        <v>19</v>
      </c>
      <c r="P13" s="19" t="s">
        <v>20</v>
      </c>
      <c r="Q13" s="19" t="s">
        <v>45</v>
      </c>
      <c r="R13" s="19" t="s">
        <v>40</v>
      </c>
      <c r="S13" s="20" t="s">
        <v>21</v>
      </c>
      <c r="T13" s="20" t="s">
        <v>22</v>
      </c>
      <c r="U13" s="19" t="s">
        <v>23</v>
      </c>
      <c r="V13" s="21" t="s">
        <v>24</v>
      </c>
      <c r="W13" s="21" t="s">
        <v>25</v>
      </c>
      <c r="X13" s="21" t="s">
        <v>26</v>
      </c>
    </row>
    <row r="14" spans="1:24" ht="15.75" customHeight="1" x14ac:dyDescent="0.3">
      <c r="A14" s="22"/>
      <c r="B14" s="22"/>
      <c r="C14" s="44"/>
      <c r="D14" s="2"/>
      <c r="E14" s="24"/>
      <c r="F14" s="24"/>
      <c r="G14" s="24"/>
      <c r="I14" s="2"/>
      <c r="J14" s="2"/>
      <c r="K14" s="2">
        <v>0</v>
      </c>
      <c r="L14" s="9">
        <v>0</v>
      </c>
      <c r="M14" s="3"/>
      <c r="N14" s="3"/>
      <c r="O14" s="30"/>
      <c r="P14" s="3"/>
      <c r="Q14" s="3"/>
      <c r="R14" s="3"/>
      <c r="S14" s="5"/>
      <c r="T14" s="3"/>
      <c r="U14" s="3"/>
      <c r="V14" s="6"/>
      <c r="W14" s="6"/>
      <c r="X14" s="6"/>
    </row>
    <row r="15" spans="1:24" ht="15" customHeight="1" x14ac:dyDescent="0.3">
      <c r="A15" s="23">
        <v>44209</v>
      </c>
      <c r="B15" s="23">
        <v>44211</v>
      </c>
      <c r="C15" s="45" t="s">
        <v>86</v>
      </c>
      <c r="D15" s="2" t="s">
        <v>33</v>
      </c>
      <c r="E15" s="3">
        <v>1</v>
      </c>
      <c r="F15" s="3">
        <v>5350</v>
      </c>
      <c r="G15" s="3">
        <v>2030</v>
      </c>
      <c r="H15" s="29">
        <f>G15/(J14+$B$3)*100</f>
        <v>2.388235294117647</v>
      </c>
      <c r="I15" s="2">
        <v>15.26</v>
      </c>
      <c r="J15" s="2">
        <f t="shared" ref="J15:J78" si="0">IF(I15&lt;&gt;0,J14+I15,"")</f>
        <v>15.26</v>
      </c>
      <c r="K15" s="2">
        <f>IF(J15&lt;MAX($J$14:$J15),J15-MAX($J$14:$J15),0)</f>
        <v>0</v>
      </c>
      <c r="L15" s="9">
        <f t="shared" ref="L15:L78" si="1">K15/(J14+$B$3)</f>
        <v>0</v>
      </c>
      <c r="M15" s="3">
        <f t="shared" ref="M15:M78" si="2">WEEKNUM(A15,21)</f>
        <v>2</v>
      </c>
      <c r="N15" s="3">
        <f t="shared" ref="N15:N78" si="3">WEEKNUM(B15,21)</f>
        <v>2</v>
      </c>
      <c r="O15" s="24">
        <f t="shared" ref="O15:O78" si="4">B15-A15</f>
        <v>2</v>
      </c>
      <c r="P15" s="3" t="s">
        <v>32</v>
      </c>
      <c r="Q15" s="3" t="s">
        <v>32</v>
      </c>
      <c r="R15" s="3" t="s">
        <v>41</v>
      </c>
      <c r="S15" s="5" t="s">
        <v>28</v>
      </c>
      <c r="T15" s="3" t="s">
        <v>29</v>
      </c>
      <c r="U15" s="3" t="s">
        <v>30</v>
      </c>
      <c r="V15" s="6" t="s">
        <v>31</v>
      </c>
      <c r="W15" s="6">
        <v>0</v>
      </c>
      <c r="X15" s="6"/>
    </row>
    <row r="16" spans="1:24" ht="15.75" customHeight="1" x14ac:dyDescent="0.3">
      <c r="A16" s="23">
        <v>44210</v>
      </c>
      <c r="B16" s="23">
        <v>44221</v>
      </c>
      <c r="C16" s="45" t="s">
        <v>86</v>
      </c>
      <c r="D16" s="2" t="s">
        <v>34</v>
      </c>
      <c r="E16" s="3">
        <v>2</v>
      </c>
      <c r="F16" s="3">
        <v>2295</v>
      </c>
      <c r="G16" s="3">
        <v>555</v>
      </c>
      <c r="H16" s="29">
        <f t="shared" ref="H16:H33" si="5">G16/(J15+$B$3)*100</f>
        <v>0.65282397536630488</v>
      </c>
      <c r="I16" s="2">
        <v>21.12</v>
      </c>
      <c r="J16" s="2">
        <f t="shared" si="0"/>
        <v>36.380000000000003</v>
      </c>
      <c r="K16" s="2">
        <f>IF(J16&lt;MAX($J$14:$J16),J16-MAX($J$14:$J16),0)</f>
        <v>0</v>
      </c>
      <c r="L16" s="9">
        <f t="shared" si="1"/>
        <v>0</v>
      </c>
      <c r="M16" s="3">
        <f t="shared" si="2"/>
        <v>2</v>
      </c>
      <c r="N16" s="3">
        <f t="shared" si="3"/>
        <v>4</v>
      </c>
      <c r="O16" s="24">
        <f t="shared" si="4"/>
        <v>11</v>
      </c>
      <c r="P16" s="3" t="s">
        <v>32</v>
      </c>
      <c r="Q16" s="3" t="s">
        <v>47</v>
      </c>
      <c r="R16" s="3" t="s">
        <v>41</v>
      </c>
      <c r="S16" s="5" t="s">
        <v>35</v>
      </c>
      <c r="T16" s="3" t="s">
        <v>29</v>
      </c>
      <c r="U16" s="3" t="s">
        <v>36</v>
      </c>
      <c r="V16" s="6" t="s">
        <v>31</v>
      </c>
      <c r="W16" s="6">
        <v>0</v>
      </c>
      <c r="X16" s="6"/>
    </row>
    <row r="17" spans="1:24" ht="15.75" customHeight="1" x14ac:dyDescent="0.3">
      <c r="A17" s="23">
        <v>44224</v>
      </c>
      <c r="B17" s="23">
        <v>44235</v>
      </c>
      <c r="C17" s="45" t="s">
        <v>86</v>
      </c>
      <c r="D17" s="2" t="s">
        <v>37</v>
      </c>
      <c r="E17" s="3">
        <v>1</v>
      </c>
      <c r="F17" s="3">
        <v>4720</v>
      </c>
      <c r="G17" s="3">
        <v>1680</v>
      </c>
      <c r="H17" s="29">
        <f t="shared" si="5"/>
        <v>1.975625020726423</v>
      </c>
      <c r="I17" s="2">
        <v>-1285.6400000000001</v>
      </c>
      <c r="J17" s="2">
        <f t="shared" si="0"/>
        <v>-1249.26</v>
      </c>
      <c r="K17" s="2">
        <f>IF(J17&lt;MAX($J$14:$J17),J17-MAX($J$14:$J17),0)</f>
        <v>-1285.6400000000001</v>
      </c>
      <c r="L17" s="9">
        <f t="shared" si="1"/>
        <v>-1.5118705664563803E-2</v>
      </c>
      <c r="M17" s="3">
        <f t="shared" si="2"/>
        <v>4</v>
      </c>
      <c r="N17" s="3">
        <f t="shared" si="3"/>
        <v>6</v>
      </c>
      <c r="O17" s="24">
        <f t="shared" si="4"/>
        <v>11</v>
      </c>
      <c r="P17" s="3" t="s">
        <v>27</v>
      </c>
      <c r="Q17" s="3" t="s">
        <v>46</v>
      </c>
      <c r="R17" s="3" t="s">
        <v>41</v>
      </c>
      <c r="S17" s="5" t="s">
        <v>35</v>
      </c>
      <c r="T17" s="3" t="s">
        <v>29</v>
      </c>
      <c r="U17" s="3" t="s">
        <v>36</v>
      </c>
      <c r="V17" s="6" t="s">
        <v>31</v>
      </c>
      <c r="W17" s="6">
        <f>6+2</f>
        <v>8</v>
      </c>
      <c r="X17" s="6"/>
    </row>
    <row r="18" spans="1:24" ht="15.75" customHeight="1" x14ac:dyDescent="0.3">
      <c r="A18" s="23">
        <v>44229</v>
      </c>
      <c r="B18" s="23">
        <v>44238</v>
      </c>
      <c r="C18" s="45" t="s">
        <v>86</v>
      </c>
      <c r="D18" s="2" t="s">
        <v>38</v>
      </c>
      <c r="E18" s="3">
        <v>1</v>
      </c>
      <c r="F18" s="3">
        <v>4750</v>
      </c>
      <c r="G18" s="3">
        <v>1660</v>
      </c>
      <c r="H18" s="29">
        <f t="shared" si="5"/>
        <v>1.9820720390052671</v>
      </c>
      <c r="I18" s="2">
        <v>-1754.94</v>
      </c>
      <c r="J18" s="2">
        <f t="shared" si="0"/>
        <v>-3004.2</v>
      </c>
      <c r="K18" s="2">
        <f>IF(J18&lt;MAX($J$14:$J18),J18-MAX($J$14:$J18),0)</f>
        <v>-3040.58</v>
      </c>
      <c r="L18" s="9">
        <f t="shared" si="1"/>
        <v>-3.6305112050353222E-2</v>
      </c>
      <c r="M18" s="3">
        <f t="shared" si="2"/>
        <v>5</v>
      </c>
      <c r="N18" s="3">
        <f t="shared" si="3"/>
        <v>6</v>
      </c>
      <c r="O18" s="24">
        <f t="shared" si="4"/>
        <v>9</v>
      </c>
      <c r="P18" s="3" t="s">
        <v>27</v>
      </c>
      <c r="Q18" s="3" t="s">
        <v>32</v>
      </c>
      <c r="R18" s="3" t="s">
        <v>41</v>
      </c>
      <c r="S18" s="5" t="s">
        <v>39</v>
      </c>
      <c r="T18" s="3" t="s">
        <v>29</v>
      </c>
      <c r="U18" s="3" t="s">
        <v>36</v>
      </c>
      <c r="V18" s="6" t="s">
        <v>31</v>
      </c>
      <c r="W18" s="6">
        <v>0</v>
      </c>
      <c r="X18" s="6"/>
    </row>
    <row r="19" spans="1:24" ht="15.75" customHeight="1" x14ac:dyDescent="0.3">
      <c r="A19" s="23">
        <v>44229</v>
      </c>
      <c r="B19" s="23">
        <v>44243</v>
      </c>
      <c r="C19" s="45" t="s">
        <v>86</v>
      </c>
      <c r="D19" s="2" t="s">
        <v>34</v>
      </c>
      <c r="E19" s="3">
        <v>1</v>
      </c>
      <c r="F19" s="3">
        <v>1740</v>
      </c>
      <c r="G19" s="3">
        <v>865</v>
      </c>
      <c r="H19" s="29">
        <f t="shared" si="5"/>
        <v>1.0549320818871211</v>
      </c>
      <c r="I19" s="2">
        <v>-874.44</v>
      </c>
      <c r="J19" s="2">
        <f t="shared" si="0"/>
        <v>-3878.64</v>
      </c>
      <c r="K19" s="2">
        <f>IF(J19&lt;MAX($J$14:$J19),J19-MAX($J$14:$J19),0)</f>
        <v>-3915.02</v>
      </c>
      <c r="L19" s="9">
        <f t="shared" si="1"/>
        <v>-4.7746591898609442E-2</v>
      </c>
      <c r="M19" s="3">
        <f t="shared" si="2"/>
        <v>5</v>
      </c>
      <c r="N19" s="3">
        <f t="shared" si="3"/>
        <v>7</v>
      </c>
      <c r="O19" s="24">
        <f t="shared" si="4"/>
        <v>14</v>
      </c>
      <c r="P19" s="3" t="s">
        <v>32</v>
      </c>
      <c r="Q19" s="3" t="s">
        <v>47</v>
      </c>
      <c r="R19" s="3" t="s">
        <v>41</v>
      </c>
      <c r="S19" s="5" t="s">
        <v>28</v>
      </c>
      <c r="T19" s="3" t="s">
        <v>29</v>
      </c>
      <c r="U19" s="3" t="s">
        <v>36</v>
      </c>
      <c r="V19" s="6" t="s">
        <v>31</v>
      </c>
      <c r="W19" s="6">
        <v>8</v>
      </c>
      <c r="X19" s="6"/>
    </row>
    <row r="20" spans="1:24" ht="15.75" customHeight="1" x14ac:dyDescent="0.3">
      <c r="A20" s="23">
        <v>44252</v>
      </c>
      <c r="B20" s="23">
        <v>44256</v>
      </c>
      <c r="C20" s="45" t="s">
        <v>86</v>
      </c>
      <c r="D20" s="2" t="s">
        <v>48</v>
      </c>
      <c r="E20" s="3">
        <v>2</v>
      </c>
      <c r="F20" s="3">
        <v>721.25</v>
      </c>
      <c r="G20" s="3">
        <v>197.5</v>
      </c>
      <c r="H20" s="29">
        <f t="shared" si="5"/>
        <v>0.24346238771144865</v>
      </c>
      <c r="I20" s="2">
        <v>-446.32</v>
      </c>
      <c r="J20" s="2">
        <f t="shared" si="0"/>
        <v>-4324.96</v>
      </c>
      <c r="K20" s="2">
        <f>IF(J20&lt;MAX($J$14:$J20),J20-MAX($J$14:$J20),0)</f>
        <v>-4361.34</v>
      </c>
      <c r="L20" s="9">
        <f t="shared" si="1"/>
        <v>-5.376315189982022E-2</v>
      </c>
      <c r="M20" s="3">
        <f t="shared" si="2"/>
        <v>8</v>
      </c>
      <c r="N20" s="3">
        <f t="shared" si="3"/>
        <v>9</v>
      </c>
      <c r="O20" s="24">
        <f t="shared" si="4"/>
        <v>4</v>
      </c>
      <c r="P20" s="3" t="s">
        <v>32</v>
      </c>
      <c r="Q20" s="3" t="s">
        <v>32</v>
      </c>
      <c r="R20" s="3" t="s">
        <v>41</v>
      </c>
      <c r="S20" s="5" t="s">
        <v>39</v>
      </c>
      <c r="T20" s="3" t="s">
        <v>29</v>
      </c>
      <c r="U20" s="3" t="s">
        <v>30</v>
      </c>
      <c r="V20" s="6" t="s">
        <v>31</v>
      </c>
      <c r="W20" s="6">
        <v>30</v>
      </c>
      <c r="X20" s="6" t="s">
        <v>50</v>
      </c>
    </row>
    <row r="21" spans="1:24" ht="15.75" customHeight="1" x14ac:dyDescent="0.3">
      <c r="A21" s="23">
        <v>44265</v>
      </c>
      <c r="B21" s="23">
        <v>44272</v>
      </c>
      <c r="C21" s="45" t="s">
        <v>86</v>
      </c>
      <c r="D21" s="2" t="s">
        <v>49</v>
      </c>
      <c r="E21" s="3">
        <v>1</v>
      </c>
      <c r="F21" s="3">
        <v>770</v>
      </c>
      <c r="G21" s="3">
        <v>420</v>
      </c>
      <c r="H21" s="29">
        <f t="shared" si="5"/>
        <v>0.5206071171455261</v>
      </c>
      <c r="I21" s="2">
        <v>64.2</v>
      </c>
      <c r="J21" s="2">
        <f t="shared" si="0"/>
        <v>-4260.76</v>
      </c>
      <c r="K21" s="2">
        <f>IF(J21&lt;MAX($J$14:$J21),J21-MAX($J$14:$J21),0)</f>
        <v>-4297.1400000000003</v>
      </c>
      <c r="L21" s="9">
        <f t="shared" si="1"/>
        <v>-5.326480160406491E-2</v>
      </c>
      <c r="M21" s="3">
        <f t="shared" si="2"/>
        <v>10</v>
      </c>
      <c r="N21" s="3">
        <f t="shared" si="3"/>
        <v>11</v>
      </c>
      <c r="O21" s="24">
        <f t="shared" si="4"/>
        <v>7</v>
      </c>
      <c r="P21" s="3" t="s">
        <v>27</v>
      </c>
      <c r="Q21" s="3" t="s">
        <v>46</v>
      </c>
      <c r="R21" s="3" t="s">
        <v>41</v>
      </c>
      <c r="S21" s="5" t="s">
        <v>54</v>
      </c>
      <c r="T21" s="3" t="s">
        <v>29</v>
      </c>
      <c r="U21" s="3" t="s">
        <v>51</v>
      </c>
      <c r="V21" s="6" t="s">
        <v>31</v>
      </c>
      <c r="W21" s="6">
        <v>2</v>
      </c>
      <c r="X21" s="6"/>
    </row>
    <row r="22" spans="1:24" ht="15.75" customHeight="1" x14ac:dyDescent="0.3">
      <c r="A22" s="23">
        <v>44273</v>
      </c>
      <c r="B22" s="23">
        <v>44279</v>
      </c>
      <c r="C22" s="45" t="s">
        <v>86</v>
      </c>
      <c r="D22" s="2" t="s">
        <v>49</v>
      </c>
      <c r="E22" s="3">
        <v>1</v>
      </c>
      <c r="F22" s="3">
        <v>12125</v>
      </c>
      <c r="G22" s="3">
        <v>580</v>
      </c>
      <c r="H22" s="29">
        <f t="shared" si="5"/>
        <v>0.71836197615929986</v>
      </c>
      <c r="I22" s="2">
        <v>34.200000000000003</v>
      </c>
      <c r="J22" s="2">
        <f t="shared" si="0"/>
        <v>-4226.5600000000004</v>
      </c>
      <c r="K22" s="2">
        <f>IF(J22&lt;MAX($J$14:$J22),J22-MAX($J$14:$J22),0)</f>
        <v>-4262.9400000000005</v>
      </c>
      <c r="L22" s="9">
        <f t="shared" si="1"/>
        <v>-5.2798862114629766E-2</v>
      </c>
      <c r="M22" s="3">
        <f t="shared" si="2"/>
        <v>11</v>
      </c>
      <c r="N22" s="3">
        <f t="shared" si="3"/>
        <v>12</v>
      </c>
      <c r="O22" s="24">
        <f t="shared" si="4"/>
        <v>6</v>
      </c>
      <c r="P22" s="3" t="s">
        <v>27</v>
      </c>
      <c r="Q22" s="3" t="s">
        <v>46</v>
      </c>
      <c r="R22" s="3" t="s">
        <v>41</v>
      </c>
      <c r="S22" s="5" t="s">
        <v>56</v>
      </c>
      <c r="T22" s="3" t="s">
        <v>29</v>
      </c>
      <c r="U22" s="3" t="s">
        <v>51</v>
      </c>
      <c r="V22" s="6" t="s">
        <v>31</v>
      </c>
      <c r="W22" s="6">
        <v>3</v>
      </c>
      <c r="X22" s="6"/>
    </row>
    <row r="23" spans="1:24" ht="15.75" customHeight="1" x14ac:dyDescent="0.3">
      <c r="A23" s="23">
        <v>44278</v>
      </c>
      <c r="B23" s="23">
        <v>44280</v>
      </c>
      <c r="C23" s="45" t="s">
        <v>87</v>
      </c>
      <c r="D23" s="2" t="s">
        <v>59</v>
      </c>
      <c r="E23" s="3">
        <v>1</v>
      </c>
      <c r="F23" s="3">
        <v>7900</v>
      </c>
      <c r="G23" s="3">
        <v>2300</v>
      </c>
      <c r="H23" s="29">
        <f t="shared" si="5"/>
        <v>2.8474706537198364</v>
      </c>
      <c r="I23" s="2">
        <v>-2454.1999999999998</v>
      </c>
      <c r="J23" s="2">
        <f t="shared" si="0"/>
        <v>-6680.76</v>
      </c>
      <c r="K23" s="2">
        <f>IF(J23&lt;MAX($J$14:$J23),J23-MAX($J$14:$J23),0)</f>
        <v>-6717.14</v>
      </c>
      <c r="L23" s="9">
        <f t="shared" si="1"/>
        <v>-8.3160256638815933E-2</v>
      </c>
      <c r="M23" s="3">
        <f t="shared" si="2"/>
        <v>12</v>
      </c>
      <c r="N23" s="3">
        <f t="shared" si="3"/>
        <v>12</v>
      </c>
      <c r="O23" s="24">
        <f t="shared" si="4"/>
        <v>2</v>
      </c>
      <c r="P23" s="3" t="s">
        <v>32</v>
      </c>
      <c r="Q23" s="3" t="s">
        <v>32</v>
      </c>
      <c r="R23" s="3" t="s">
        <v>41</v>
      </c>
      <c r="S23" s="5" t="s">
        <v>54</v>
      </c>
      <c r="T23" s="3" t="s">
        <v>29</v>
      </c>
      <c r="U23" s="3" t="s">
        <v>30</v>
      </c>
      <c r="V23" s="6" t="s">
        <v>31</v>
      </c>
      <c r="W23" s="6">
        <v>0</v>
      </c>
      <c r="X23" s="6"/>
    </row>
    <row r="24" spans="1:24" ht="15.75" customHeight="1" x14ac:dyDescent="0.3">
      <c r="A24" s="23">
        <v>44277</v>
      </c>
      <c r="B24" s="23">
        <v>44281</v>
      </c>
      <c r="C24" s="45" t="s">
        <v>87</v>
      </c>
      <c r="D24" s="2" t="s">
        <v>57</v>
      </c>
      <c r="E24" s="3">
        <v>1</v>
      </c>
      <c r="F24" s="3">
        <v>2100</v>
      </c>
      <c r="G24" s="3">
        <v>1086</v>
      </c>
      <c r="H24" s="29">
        <f t="shared" si="5"/>
        <v>1.3866324545539512</v>
      </c>
      <c r="I24" s="2">
        <f>-191.64+135</f>
        <v>-56.639999999999986</v>
      </c>
      <c r="J24" s="2">
        <f t="shared" si="0"/>
        <v>-6737.4000000000005</v>
      </c>
      <c r="K24" s="2">
        <f>IF(J24&lt;MAX($J$14:$J24),J24-MAX($J$14:$J24),0)</f>
        <v>-6773.7800000000007</v>
      </c>
      <c r="L24" s="9">
        <f t="shared" si="1"/>
        <v>-8.6489347955879037E-2</v>
      </c>
      <c r="M24" s="3">
        <f t="shared" si="2"/>
        <v>12</v>
      </c>
      <c r="N24" s="3">
        <f t="shared" si="3"/>
        <v>12</v>
      </c>
      <c r="O24" s="24">
        <f t="shared" si="4"/>
        <v>4</v>
      </c>
      <c r="P24" s="3" t="s">
        <v>32</v>
      </c>
      <c r="Q24" s="3" t="s">
        <v>32</v>
      </c>
      <c r="R24" s="3" t="s">
        <v>41</v>
      </c>
      <c r="S24" s="5" t="s">
        <v>54</v>
      </c>
      <c r="T24" s="3" t="s">
        <v>29</v>
      </c>
      <c r="U24" s="3" t="s">
        <v>30</v>
      </c>
      <c r="V24" s="6" t="s">
        <v>31</v>
      </c>
      <c r="W24" s="6">
        <v>4</v>
      </c>
      <c r="X24" s="6"/>
    </row>
    <row r="25" spans="1:24" ht="15.75" customHeight="1" x14ac:dyDescent="0.3">
      <c r="A25" s="23">
        <v>44274</v>
      </c>
      <c r="B25" s="23">
        <v>44286</v>
      </c>
      <c r="C25" s="45"/>
      <c r="D25" s="2" t="s">
        <v>55</v>
      </c>
      <c r="E25" s="3">
        <v>1</v>
      </c>
      <c r="F25" s="3">
        <v>4290</v>
      </c>
      <c r="G25" s="3">
        <v>750</v>
      </c>
      <c r="H25" s="29">
        <f t="shared" si="5"/>
        <v>0.95831214398703846</v>
      </c>
      <c r="I25" s="2">
        <v>1434.06</v>
      </c>
      <c r="J25" s="2">
        <f t="shared" si="0"/>
        <v>-5303.34</v>
      </c>
      <c r="K25" s="2">
        <f>IF(J25&lt;MAX($J$14:$J25),J25-MAX($J$14:$J25),0)</f>
        <v>-5339.72</v>
      </c>
      <c r="L25" s="9">
        <f t="shared" si="1"/>
        <v>-6.8228246953206256E-2</v>
      </c>
      <c r="M25" s="3">
        <f t="shared" si="2"/>
        <v>11</v>
      </c>
      <c r="N25" s="3">
        <f t="shared" si="3"/>
        <v>13</v>
      </c>
      <c r="O25" s="24">
        <f t="shared" si="4"/>
        <v>12</v>
      </c>
      <c r="P25" s="3" t="s">
        <v>27</v>
      </c>
      <c r="Q25" s="3" t="s">
        <v>46</v>
      </c>
      <c r="R25" s="3" t="s">
        <v>41</v>
      </c>
      <c r="S25" s="5" t="s">
        <v>39</v>
      </c>
      <c r="T25" s="3" t="s">
        <v>29</v>
      </c>
      <c r="U25" s="3" t="s">
        <v>51</v>
      </c>
      <c r="V25" s="6" t="s">
        <v>31</v>
      </c>
      <c r="W25" s="6">
        <v>10</v>
      </c>
      <c r="X25" s="6"/>
    </row>
    <row r="26" spans="1:24" ht="15.75" customHeight="1" x14ac:dyDescent="0.3">
      <c r="A26" s="23">
        <v>44279</v>
      </c>
      <c r="B26" s="23">
        <v>44287</v>
      </c>
      <c r="C26" s="45"/>
      <c r="D26" s="2" t="s">
        <v>58</v>
      </c>
      <c r="E26" s="3">
        <v>1</v>
      </c>
      <c r="F26" s="3">
        <v>3400</v>
      </c>
      <c r="G26" s="3">
        <v>3187</v>
      </c>
      <c r="H26" s="29">
        <f t="shared" si="5"/>
        <v>3.9989128779047949</v>
      </c>
      <c r="I26" s="2">
        <v>706.65</v>
      </c>
      <c r="J26" s="2">
        <f t="shared" si="0"/>
        <v>-4596.6900000000005</v>
      </c>
      <c r="K26" s="2">
        <f>IF(J26&lt;MAX($J$14:$J26),J26-MAX($J$14:$J26),0)</f>
        <v>-4633.0700000000006</v>
      </c>
      <c r="L26" s="9">
        <f t="shared" si="1"/>
        <v>-5.8133803850751092E-2</v>
      </c>
      <c r="M26" s="3">
        <f t="shared" si="2"/>
        <v>12</v>
      </c>
      <c r="N26" s="3">
        <f t="shared" si="3"/>
        <v>13</v>
      </c>
      <c r="O26" s="24">
        <f t="shared" si="4"/>
        <v>8</v>
      </c>
      <c r="P26" s="3" t="s">
        <v>27</v>
      </c>
      <c r="Q26" s="3" t="s">
        <v>46</v>
      </c>
      <c r="R26" s="3" t="s">
        <v>41</v>
      </c>
      <c r="S26" s="5" t="s">
        <v>39</v>
      </c>
      <c r="T26" s="3" t="s">
        <v>29</v>
      </c>
      <c r="U26" s="3" t="s">
        <v>51</v>
      </c>
      <c r="V26" s="6" t="s">
        <v>31</v>
      </c>
      <c r="W26" s="6">
        <v>1</v>
      </c>
      <c r="X26" s="6"/>
    </row>
    <row r="27" spans="1:24" ht="15.75" customHeight="1" x14ac:dyDescent="0.3">
      <c r="A27" s="23">
        <v>44281</v>
      </c>
      <c r="B27" s="23">
        <v>44286</v>
      </c>
      <c r="C27" s="45"/>
      <c r="D27" s="2" t="s">
        <v>60</v>
      </c>
      <c r="E27" s="3">
        <v>1</v>
      </c>
      <c r="F27" s="3">
        <v>8860</v>
      </c>
      <c r="G27" s="3">
        <v>2865</v>
      </c>
      <c r="H27" s="29">
        <f t="shared" si="5"/>
        <v>3.5632861383443042</v>
      </c>
      <c r="I27" s="2">
        <v>1785.8</v>
      </c>
      <c r="J27" s="2">
        <f t="shared" si="0"/>
        <v>-2810.8900000000003</v>
      </c>
      <c r="K27" s="2">
        <f>IF(J27&lt;MAX($J$14:$J27),J27-MAX($J$14:$J27),0)</f>
        <v>-2847.2700000000004</v>
      </c>
      <c r="L27" s="9">
        <f t="shared" si="1"/>
        <v>-3.541234807372981E-2</v>
      </c>
      <c r="M27" s="3">
        <f t="shared" si="2"/>
        <v>12</v>
      </c>
      <c r="N27" s="3">
        <f t="shared" si="3"/>
        <v>13</v>
      </c>
      <c r="O27" s="24">
        <f t="shared" si="4"/>
        <v>5</v>
      </c>
      <c r="P27" s="3" t="s">
        <v>32</v>
      </c>
      <c r="Q27" s="3" t="s">
        <v>32</v>
      </c>
      <c r="R27" s="3" t="s">
        <v>41</v>
      </c>
      <c r="S27" s="5" t="s">
        <v>61</v>
      </c>
      <c r="T27" s="3" t="s">
        <v>29</v>
      </c>
      <c r="U27" s="3" t="s">
        <v>30</v>
      </c>
      <c r="V27" s="6" t="s">
        <v>31</v>
      </c>
      <c r="W27" s="6">
        <v>0</v>
      </c>
      <c r="X27" s="6"/>
    </row>
    <row r="28" spans="1:24" ht="15.75" customHeight="1" x14ac:dyDescent="0.3">
      <c r="A28" s="23">
        <v>44286</v>
      </c>
      <c r="B28" s="23">
        <v>44286</v>
      </c>
      <c r="C28" s="45"/>
      <c r="D28" s="2" t="s">
        <v>53</v>
      </c>
      <c r="E28" s="3">
        <v>1</v>
      </c>
      <c r="F28" s="3">
        <v>2990</v>
      </c>
      <c r="G28" s="3">
        <v>890</v>
      </c>
      <c r="H28" s="29">
        <f t="shared" si="5"/>
        <v>1.0828685211459279</v>
      </c>
      <c r="I28" s="2">
        <v>-900.94</v>
      </c>
      <c r="J28" s="2">
        <f t="shared" si="0"/>
        <v>-3711.8300000000004</v>
      </c>
      <c r="K28" s="2">
        <f>IF(J28&lt;MAX($J$14:$J28),J28-MAX($J$14:$J28),0)</f>
        <v>-3748.2100000000005</v>
      </c>
      <c r="L28" s="9">
        <f t="shared" si="1"/>
        <v>-4.5604703591509879E-2</v>
      </c>
      <c r="M28" s="3">
        <f t="shared" si="2"/>
        <v>13</v>
      </c>
      <c r="N28" s="3">
        <f t="shared" si="3"/>
        <v>13</v>
      </c>
      <c r="O28" s="24">
        <f t="shared" si="4"/>
        <v>0</v>
      </c>
      <c r="P28" s="3" t="s">
        <v>27</v>
      </c>
      <c r="Q28" s="3" t="s">
        <v>32</v>
      </c>
      <c r="R28" s="3" t="s">
        <v>41</v>
      </c>
      <c r="S28" s="5" t="s">
        <v>52</v>
      </c>
      <c r="T28" s="3" t="s">
        <v>29</v>
      </c>
      <c r="U28" s="3" t="s">
        <v>51</v>
      </c>
      <c r="V28" s="6" t="s">
        <v>31</v>
      </c>
      <c r="W28" s="6">
        <v>5</v>
      </c>
      <c r="X28" s="6"/>
    </row>
    <row r="29" spans="1:24" ht="15.75" customHeight="1" x14ac:dyDescent="0.3">
      <c r="A29" s="23">
        <v>44285</v>
      </c>
      <c r="B29" s="23">
        <v>44288</v>
      </c>
      <c r="C29" s="45"/>
      <c r="D29" s="2" t="s">
        <v>63</v>
      </c>
      <c r="E29" s="3">
        <v>1</v>
      </c>
      <c r="F29" s="3">
        <v>1495</v>
      </c>
      <c r="G29" s="3">
        <v>725</v>
      </c>
      <c r="H29" s="29">
        <f t="shared" si="5"/>
        <v>0.89188869671933824</v>
      </c>
      <c r="I29" s="2">
        <v>-754.94</v>
      </c>
      <c r="J29" s="2">
        <f t="shared" si="0"/>
        <v>-4466.7700000000004</v>
      </c>
      <c r="K29" s="2">
        <f>IF(J29&lt;MAX($J$14:$J29),J29-MAX($J$14:$J29),0)</f>
        <v>-4503.1500000000005</v>
      </c>
      <c r="L29" s="9">
        <f t="shared" si="1"/>
        <v>-5.5397359788023286E-2</v>
      </c>
      <c r="M29" s="3">
        <f t="shared" si="2"/>
        <v>13</v>
      </c>
      <c r="N29" s="3">
        <f t="shared" si="3"/>
        <v>13</v>
      </c>
      <c r="O29" s="24">
        <f t="shared" si="4"/>
        <v>3</v>
      </c>
      <c r="P29" s="3" t="s">
        <v>27</v>
      </c>
      <c r="Q29" s="3" t="s">
        <v>27</v>
      </c>
      <c r="R29" s="3" t="s">
        <v>64</v>
      </c>
      <c r="S29" s="5" t="s">
        <v>65</v>
      </c>
      <c r="T29" s="3" t="s">
        <v>29</v>
      </c>
      <c r="U29" s="3" t="s">
        <v>51</v>
      </c>
      <c r="V29" s="6" t="s">
        <v>31</v>
      </c>
      <c r="W29" s="6">
        <v>3</v>
      </c>
      <c r="X29" s="6"/>
    </row>
    <row r="30" spans="1:24" ht="15.75" customHeight="1" x14ac:dyDescent="0.3">
      <c r="A30" s="23">
        <v>44291</v>
      </c>
      <c r="B30" s="23">
        <v>44294</v>
      </c>
      <c r="C30" s="45"/>
      <c r="D30" s="2" t="s">
        <v>53</v>
      </c>
      <c r="E30" s="3">
        <v>1</v>
      </c>
      <c r="F30" s="3">
        <v>1470</v>
      </c>
      <c r="G30" s="3">
        <v>2985</v>
      </c>
      <c r="H30" s="29">
        <f t="shared" si="5"/>
        <v>3.7065444910132133</v>
      </c>
      <c r="I30" s="2">
        <v>-1435</v>
      </c>
      <c r="J30" s="2">
        <f t="shared" si="0"/>
        <v>-5901.77</v>
      </c>
      <c r="K30" s="2">
        <f>IF(J30&lt;MAX($J$14:$J30),J30-MAX($J$14:$J30),0)</f>
        <v>-5938.1500000000005</v>
      </c>
      <c r="L30" s="9">
        <f t="shared" si="1"/>
        <v>-7.3735400902211437E-2</v>
      </c>
      <c r="M30" s="3">
        <f t="shared" si="2"/>
        <v>14</v>
      </c>
      <c r="N30" s="3">
        <f t="shared" si="3"/>
        <v>14</v>
      </c>
      <c r="O30" s="24">
        <f t="shared" si="4"/>
        <v>3</v>
      </c>
      <c r="P30" s="3" t="s">
        <v>27</v>
      </c>
      <c r="Q30" s="3" t="s">
        <v>32</v>
      </c>
      <c r="R30" s="3" t="s">
        <v>41</v>
      </c>
      <c r="S30" s="5" t="s">
        <v>56</v>
      </c>
      <c r="T30" s="3" t="s">
        <v>29</v>
      </c>
      <c r="U30" s="3" t="s">
        <v>51</v>
      </c>
      <c r="V30" s="6" t="s">
        <v>31</v>
      </c>
      <c r="W30" s="6">
        <v>0</v>
      </c>
      <c r="X30" s="6"/>
    </row>
    <row r="31" spans="1:24" ht="15.75" customHeight="1" x14ac:dyDescent="0.3">
      <c r="A31" s="23">
        <v>44291</v>
      </c>
      <c r="B31" s="23">
        <v>44294</v>
      </c>
      <c r="C31" s="45"/>
      <c r="D31" s="2" t="s">
        <v>55</v>
      </c>
      <c r="E31" s="3">
        <v>1</v>
      </c>
      <c r="F31" s="3">
        <v>760</v>
      </c>
      <c r="G31" s="3">
        <v>960</v>
      </c>
      <c r="H31" s="29">
        <f t="shared" si="5"/>
        <v>1.2136807612509155</v>
      </c>
      <c r="I31" s="2">
        <v>8</v>
      </c>
      <c r="J31" s="2">
        <f t="shared" si="0"/>
        <v>-5893.77</v>
      </c>
      <c r="K31" s="2">
        <f>IF(J31&lt;MAX($J$14:$J31),J31-MAX($J$14:$J31),0)</f>
        <v>-5930.1500000000005</v>
      </c>
      <c r="L31" s="9">
        <f t="shared" si="1"/>
        <v>-7.497196839929289E-2</v>
      </c>
      <c r="M31" s="3">
        <f t="shared" si="2"/>
        <v>14</v>
      </c>
      <c r="N31" s="3">
        <f t="shared" si="3"/>
        <v>14</v>
      </c>
      <c r="O31" s="24">
        <f t="shared" si="4"/>
        <v>3</v>
      </c>
      <c r="P31" s="3" t="s">
        <v>27</v>
      </c>
      <c r="Q31" s="3" t="s">
        <v>46</v>
      </c>
      <c r="R31" s="3" t="s">
        <v>64</v>
      </c>
      <c r="S31" s="5" t="s">
        <v>66</v>
      </c>
      <c r="T31" s="3" t="s">
        <v>29</v>
      </c>
      <c r="U31" s="3" t="s">
        <v>30</v>
      </c>
      <c r="V31" s="6" t="s">
        <v>31</v>
      </c>
      <c r="W31" s="6">
        <v>0</v>
      </c>
      <c r="X31" s="6"/>
    </row>
    <row r="32" spans="1:24" ht="15.75" customHeight="1" x14ac:dyDescent="0.3">
      <c r="A32" s="23">
        <v>44284</v>
      </c>
      <c r="B32" s="23">
        <v>44299</v>
      </c>
      <c r="C32" s="45"/>
      <c r="D32" s="2" t="s">
        <v>62</v>
      </c>
      <c r="E32" s="3">
        <v>3</v>
      </c>
      <c r="F32" s="3">
        <f>1225*3</f>
        <v>3675</v>
      </c>
      <c r="G32" s="3">
        <f>350*3</f>
        <v>1050</v>
      </c>
      <c r="H32" s="29">
        <f t="shared" si="5"/>
        <v>1.3273290864701808</v>
      </c>
      <c r="I32" s="2">
        <v>1620.18</v>
      </c>
      <c r="J32" s="2">
        <f t="shared" si="0"/>
        <v>-4273.59</v>
      </c>
      <c r="K32" s="2">
        <f>IF(J32&lt;MAX($J$14:$J32),J32-MAX($J$14:$J32),0)</f>
        <v>-4309.97</v>
      </c>
      <c r="L32" s="9">
        <f t="shared" si="1"/>
        <v>-5.4483319455370334E-2</v>
      </c>
      <c r="M32" s="3">
        <f t="shared" si="2"/>
        <v>13</v>
      </c>
      <c r="N32" s="3">
        <f t="shared" si="3"/>
        <v>15</v>
      </c>
      <c r="O32" s="24">
        <f t="shared" si="4"/>
        <v>15</v>
      </c>
      <c r="P32" s="3" t="s">
        <v>32</v>
      </c>
      <c r="Q32" s="3" t="s">
        <v>32</v>
      </c>
      <c r="R32" s="3" t="s">
        <v>41</v>
      </c>
      <c r="S32" s="5" t="s">
        <v>54</v>
      </c>
      <c r="T32" s="3" t="s">
        <v>29</v>
      </c>
      <c r="U32" s="3" t="s">
        <v>30</v>
      </c>
      <c r="V32" s="6" t="s">
        <v>31</v>
      </c>
      <c r="W32" s="6">
        <v>0</v>
      </c>
      <c r="X32" s="6"/>
    </row>
    <row r="33" spans="1:24" ht="15.75" customHeight="1" x14ac:dyDescent="0.3">
      <c r="A33" s="23">
        <v>44292</v>
      </c>
      <c r="B33" s="23">
        <v>44298</v>
      </c>
      <c r="C33" s="45"/>
      <c r="D33" s="2" t="s">
        <v>57</v>
      </c>
      <c r="E33" s="3">
        <v>1</v>
      </c>
      <c r="F33" s="3">
        <v>7686</v>
      </c>
      <c r="G33" s="3">
        <v>970</v>
      </c>
      <c r="H33" s="29">
        <f t="shared" si="5"/>
        <v>1.2015894178869095</v>
      </c>
      <c r="I33" s="2">
        <v>-977.64</v>
      </c>
      <c r="J33" s="2">
        <f t="shared" si="0"/>
        <v>-5251.2300000000005</v>
      </c>
      <c r="K33" s="2">
        <f>IF(J33&lt;MAX($J$14:$J33),J33-MAX($J$14:$J33),0)</f>
        <v>-5287.6100000000006</v>
      </c>
      <c r="L33" s="9">
        <f t="shared" si="1"/>
        <v>-6.5500373421783525E-2</v>
      </c>
      <c r="M33" s="3">
        <f t="shared" si="2"/>
        <v>14</v>
      </c>
      <c r="N33" s="3">
        <f t="shared" si="3"/>
        <v>15</v>
      </c>
      <c r="O33" s="24">
        <f t="shared" si="4"/>
        <v>6</v>
      </c>
      <c r="P33" s="3" t="s">
        <v>32</v>
      </c>
      <c r="Q33" s="3" t="s">
        <v>32</v>
      </c>
      <c r="R33" s="3" t="s">
        <v>64</v>
      </c>
      <c r="S33" s="5" t="s">
        <v>66</v>
      </c>
      <c r="T33" s="3" t="s">
        <v>29</v>
      </c>
      <c r="U33" s="3" t="s">
        <v>30</v>
      </c>
      <c r="V33" s="6" t="s">
        <v>31</v>
      </c>
      <c r="W33" s="6"/>
      <c r="X33" s="6"/>
    </row>
    <row r="34" spans="1:24" s="31" customFormat="1" ht="15.75" customHeight="1" x14ac:dyDescent="0.3">
      <c r="A34" s="23">
        <v>44308</v>
      </c>
      <c r="B34" s="23">
        <v>44309</v>
      </c>
      <c r="C34" s="45"/>
      <c r="D34" s="2" t="s">
        <v>58</v>
      </c>
      <c r="E34" s="3">
        <v>1</v>
      </c>
      <c r="F34" s="3">
        <v>1625</v>
      </c>
      <c r="G34" s="3">
        <v>1625</v>
      </c>
      <c r="H34" s="29">
        <f>G34/(J32+$B$3)*100</f>
        <v>2.0129719629548743</v>
      </c>
      <c r="I34" s="2">
        <v>1625.31</v>
      </c>
      <c r="J34" s="2">
        <f t="shared" si="0"/>
        <v>-3625.9200000000005</v>
      </c>
      <c r="K34" s="2">
        <f>IF(J34&lt;MAX($J$14:$J34),J34-MAX($J$14:$J34),0)</f>
        <v>-3662.3000000000006</v>
      </c>
      <c r="L34" s="9">
        <f t="shared" si="1"/>
        <v>-4.5922965332255289E-2</v>
      </c>
      <c r="M34" s="3">
        <f t="shared" si="2"/>
        <v>16</v>
      </c>
      <c r="N34" s="3">
        <f t="shared" si="3"/>
        <v>16</v>
      </c>
      <c r="O34" s="24">
        <f t="shared" si="4"/>
        <v>1</v>
      </c>
      <c r="P34" s="3" t="s">
        <v>32</v>
      </c>
      <c r="Q34" s="3" t="s">
        <v>32</v>
      </c>
      <c r="R34" s="3" t="s">
        <v>64</v>
      </c>
      <c r="S34" s="5" t="s">
        <v>66</v>
      </c>
      <c r="T34" s="3" t="s">
        <v>70</v>
      </c>
      <c r="U34" s="3" t="s">
        <v>30</v>
      </c>
      <c r="V34" s="6" t="s">
        <v>31</v>
      </c>
      <c r="W34" s="6"/>
      <c r="X34" s="6"/>
    </row>
    <row r="35" spans="1:24" ht="15.75" customHeight="1" x14ac:dyDescent="0.3">
      <c r="A35" s="23">
        <v>44301</v>
      </c>
      <c r="B35" s="23">
        <v>44312</v>
      </c>
      <c r="C35" s="45"/>
      <c r="D35" s="2" t="s">
        <v>71</v>
      </c>
      <c r="E35" s="3">
        <v>1</v>
      </c>
      <c r="F35" s="3">
        <v>9200</v>
      </c>
      <c r="G35" s="3">
        <v>3400</v>
      </c>
      <c r="H35" s="29">
        <f>G35/(J34+$B$3)*100</f>
        <v>4.1782346417925709</v>
      </c>
      <c r="I35" s="2">
        <v>309.26</v>
      </c>
      <c r="J35" s="2">
        <f t="shared" si="0"/>
        <v>-3316.6600000000008</v>
      </c>
      <c r="K35" s="2">
        <f>IF(J35&lt;MAX($J$14:$J35),J35-MAX($J$14:$J35),0)</f>
        <v>-3353.0400000000009</v>
      </c>
      <c r="L35" s="9">
        <f t="shared" si="1"/>
        <v>-4.1205258480341664E-2</v>
      </c>
      <c r="M35" s="3">
        <f t="shared" si="2"/>
        <v>15</v>
      </c>
      <c r="N35" s="3">
        <f t="shared" si="3"/>
        <v>17</v>
      </c>
      <c r="O35" s="24">
        <f t="shared" si="4"/>
        <v>11</v>
      </c>
      <c r="P35" s="3" t="s">
        <v>32</v>
      </c>
      <c r="Q35" s="3" t="s">
        <v>32</v>
      </c>
      <c r="R35" s="3" t="s">
        <v>41</v>
      </c>
      <c r="S35" s="5" t="s">
        <v>39</v>
      </c>
      <c r="T35" s="3" t="s">
        <v>29</v>
      </c>
      <c r="U35" s="3" t="s">
        <v>30</v>
      </c>
      <c r="V35" s="6" t="s">
        <v>31</v>
      </c>
      <c r="W35" s="6"/>
      <c r="X35" s="6"/>
    </row>
    <row r="36" spans="1:24" ht="15.75" customHeight="1" x14ac:dyDescent="0.3">
      <c r="A36" s="23">
        <v>44301</v>
      </c>
      <c r="B36" s="23">
        <v>44314</v>
      </c>
      <c r="C36" s="45"/>
      <c r="D36" s="2" t="s">
        <v>67</v>
      </c>
      <c r="E36" s="3">
        <v>2</v>
      </c>
      <c r="F36" s="3">
        <f>E36*3113</f>
        <v>6226</v>
      </c>
      <c r="G36" s="3">
        <f>E36*1008</f>
        <v>2016</v>
      </c>
      <c r="H36" s="29">
        <f>G36/(J34+$B$3)*100</f>
        <v>2.4774473640746537</v>
      </c>
      <c r="I36" s="2">
        <v>2295.3200000000002</v>
      </c>
      <c r="J36" s="2">
        <f t="shared" si="0"/>
        <v>-1021.3400000000006</v>
      </c>
      <c r="K36" s="2">
        <f>IF(J36&lt;MAX($J$14:$J36),J36-MAX($J$14:$J36),0)</f>
        <v>-1057.7200000000007</v>
      </c>
      <c r="L36" s="9">
        <f t="shared" si="1"/>
        <v>-1.2949029753190807E-2</v>
      </c>
      <c r="M36" s="3">
        <f t="shared" si="2"/>
        <v>15</v>
      </c>
      <c r="N36" s="3">
        <f t="shared" si="3"/>
        <v>17</v>
      </c>
      <c r="O36" s="24">
        <f t="shared" si="4"/>
        <v>13</v>
      </c>
      <c r="P36" s="3" t="s">
        <v>32</v>
      </c>
      <c r="Q36" s="3" t="s">
        <v>32</v>
      </c>
      <c r="R36" s="3" t="s">
        <v>41</v>
      </c>
      <c r="S36" s="5" t="s">
        <v>39</v>
      </c>
      <c r="T36" s="3" t="s">
        <v>29</v>
      </c>
      <c r="U36" s="3" t="s">
        <v>30</v>
      </c>
      <c r="V36" s="6" t="s">
        <v>31</v>
      </c>
      <c r="W36" s="6"/>
      <c r="X36" s="6"/>
    </row>
    <row r="37" spans="1:24" ht="15.75" customHeight="1" x14ac:dyDescent="0.3">
      <c r="A37" s="23">
        <v>44302</v>
      </c>
      <c r="B37" s="23">
        <v>44315</v>
      </c>
      <c r="C37" s="45"/>
      <c r="D37" s="2" t="s">
        <v>58</v>
      </c>
      <c r="E37" s="3">
        <v>1</v>
      </c>
      <c r="F37" s="3">
        <v>6581</v>
      </c>
      <c r="G37" s="3">
        <v>2765</v>
      </c>
      <c r="H37" s="29">
        <f t="shared" ref="H37:H42" si="6">G37/(J36+$B$3)*100</f>
        <v>3.2925031192448175</v>
      </c>
      <c r="I37" s="2">
        <v>2544.06</v>
      </c>
      <c r="J37" s="2">
        <f t="shared" si="0"/>
        <v>1522.7199999999993</v>
      </c>
      <c r="K37" s="2">
        <f>IF(J37&lt;MAX($J$14:$J37),J37-MAX($J$14:$J37),0)</f>
        <v>0</v>
      </c>
      <c r="L37" s="9">
        <f t="shared" si="1"/>
        <v>0</v>
      </c>
      <c r="M37" s="3">
        <f t="shared" si="2"/>
        <v>15</v>
      </c>
      <c r="N37" s="3">
        <f t="shared" si="3"/>
        <v>17</v>
      </c>
      <c r="O37" s="24">
        <f t="shared" si="4"/>
        <v>13</v>
      </c>
      <c r="P37" s="3" t="s">
        <v>32</v>
      </c>
      <c r="Q37" s="3" t="s">
        <v>32</v>
      </c>
      <c r="R37" s="3" t="s">
        <v>41</v>
      </c>
      <c r="S37" s="5" t="s">
        <v>39</v>
      </c>
      <c r="T37" s="3" t="s">
        <v>29</v>
      </c>
      <c r="U37" s="3" t="s">
        <v>30</v>
      </c>
      <c r="V37" s="6" t="s">
        <v>31</v>
      </c>
      <c r="W37" s="6"/>
      <c r="X37" s="6"/>
    </row>
    <row r="38" spans="1:24" ht="15.75" customHeight="1" x14ac:dyDescent="0.3">
      <c r="A38" s="23">
        <v>44305</v>
      </c>
      <c r="B38" s="23">
        <v>44314</v>
      </c>
      <c r="C38" s="45"/>
      <c r="D38" s="24" t="s">
        <v>57</v>
      </c>
      <c r="E38" s="3">
        <v>1</v>
      </c>
      <c r="F38" s="3">
        <v>5964</v>
      </c>
      <c r="G38" s="3">
        <v>1986</v>
      </c>
      <c r="H38" s="29">
        <f t="shared" si="6"/>
        <v>2.2953508627560484</v>
      </c>
      <c r="I38" s="2">
        <v>3342.36</v>
      </c>
      <c r="J38" s="2">
        <f t="shared" si="0"/>
        <v>4865.08</v>
      </c>
      <c r="K38" s="2">
        <f>IF(J38&lt;MAX($J$14:$J38),J38-MAX($J$14:$J38),0)</f>
        <v>0</v>
      </c>
      <c r="L38" s="9">
        <f t="shared" si="1"/>
        <v>0</v>
      </c>
      <c r="M38" s="3">
        <f t="shared" si="2"/>
        <v>16</v>
      </c>
      <c r="N38" s="3">
        <f t="shared" si="3"/>
        <v>17</v>
      </c>
      <c r="O38" s="24">
        <f t="shared" si="4"/>
        <v>9</v>
      </c>
      <c r="P38" s="3" t="s">
        <v>32</v>
      </c>
      <c r="Q38" s="3" t="s">
        <v>32</v>
      </c>
      <c r="R38" s="3" t="s">
        <v>41</v>
      </c>
      <c r="S38" s="5" t="s">
        <v>39</v>
      </c>
      <c r="T38" s="3" t="s">
        <v>29</v>
      </c>
      <c r="U38" s="3" t="s">
        <v>30</v>
      </c>
      <c r="V38" s="6" t="s">
        <v>31</v>
      </c>
      <c r="W38" s="6"/>
      <c r="X38" s="6"/>
    </row>
    <row r="39" spans="1:24" ht="15.75" customHeight="1" x14ac:dyDescent="0.3">
      <c r="A39" s="23">
        <v>44308</v>
      </c>
      <c r="B39" s="23">
        <v>44315</v>
      </c>
      <c r="C39" s="45"/>
      <c r="D39" s="2" t="s">
        <v>69</v>
      </c>
      <c r="E39" s="3">
        <v>2</v>
      </c>
      <c r="F39" s="3">
        <f>E39*607</f>
        <v>1214</v>
      </c>
      <c r="G39" s="3">
        <f>E39*607</f>
        <v>1214</v>
      </c>
      <c r="H39" s="29">
        <f t="shared" si="6"/>
        <v>1.3509140591651396</v>
      </c>
      <c r="I39" s="2">
        <f>2*478.44</f>
        <v>956.88</v>
      </c>
      <c r="J39" s="2">
        <f t="shared" si="0"/>
        <v>5821.96</v>
      </c>
      <c r="K39" s="2">
        <f>IF(J39&lt;MAX($J$14:$J39),J39-MAX($J$14:$J39),0)</f>
        <v>0</v>
      </c>
      <c r="L39" s="9">
        <f t="shared" si="1"/>
        <v>0</v>
      </c>
      <c r="M39" s="3">
        <f t="shared" si="2"/>
        <v>16</v>
      </c>
      <c r="N39" s="3">
        <f t="shared" si="3"/>
        <v>17</v>
      </c>
      <c r="O39" s="24">
        <f t="shared" si="4"/>
        <v>7</v>
      </c>
      <c r="P39" s="3" t="s">
        <v>32</v>
      </c>
      <c r="Q39" s="3" t="s">
        <v>32</v>
      </c>
      <c r="R39" s="3" t="s">
        <v>41</v>
      </c>
      <c r="S39" s="5" t="s">
        <v>39</v>
      </c>
      <c r="T39" s="3" t="s">
        <v>29</v>
      </c>
      <c r="U39" s="3" t="s">
        <v>30</v>
      </c>
      <c r="V39" s="6" t="s">
        <v>31</v>
      </c>
      <c r="W39" s="6"/>
      <c r="X39" s="6"/>
    </row>
    <row r="40" spans="1:24" ht="15.75" customHeight="1" x14ac:dyDescent="0.3">
      <c r="A40" s="23">
        <v>44309</v>
      </c>
      <c r="B40" s="23">
        <v>44314</v>
      </c>
      <c r="C40" s="45"/>
      <c r="D40" s="2" t="s">
        <v>34</v>
      </c>
      <c r="E40" s="3">
        <v>2</v>
      </c>
      <c r="F40" s="3">
        <f>2*1850</f>
        <v>3700</v>
      </c>
      <c r="G40" s="3">
        <f>2*425</f>
        <v>850</v>
      </c>
      <c r="H40" s="29">
        <f t="shared" si="6"/>
        <v>0.93589700112175511</v>
      </c>
      <c r="I40" s="2">
        <v>21.12</v>
      </c>
      <c r="J40" s="2">
        <f t="shared" si="0"/>
        <v>5843.08</v>
      </c>
      <c r="K40" s="2">
        <f>IF(J40&lt;MAX($J$14:$J40),J40-MAX($J$14:$J40),0)</f>
        <v>0</v>
      </c>
      <c r="L40" s="9">
        <f t="shared" si="1"/>
        <v>0</v>
      </c>
      <c r="M40" s="3">
        <f t="shared" si="2"/>
        <v>16</v>
      </c>
      <c r="N40" s="3">
        <f t="shared" si="3"/>
        <v>17</v>
      </c>
      <c r="O40" s="24">
        <f t="shared" si="4"/>
        <v>5</v>
      </c>
      <c r="P40" s="3" t="s">
        <v>27</v>
      </c>
      <c r="Q40" s="3" t="s">
        <v>27</v>
      </c>
      <c r="R40" s="3" t="s">
        <v>64</v>
      </c>
      <c r="S40" s="5" t="s">
        <v>66</v>
      </c>
      <c r="T40" s="3" t="s">
        <v>29</v>
      </c>
      <c r="U40" s="3" t="s">
        <v>30</v>
      </c>
      <c r="V40" s="6" t="s">
        <v>31</v>
      </c>
      <c r="W40" s="6"/>
      <c r="X40" s="6"/>
    </row>
    <row r="41" spans="1:24" ht="15.75" customHeight="1" x14ac:dyDescent="0.3">
      <c r="A41" s="23">
        <v>44315</v>
      </c>
      <c r="B41" s="23">
        <v>44316</v>
      </c>
      <c r="C41" s="45"/>
      <c r="D41" s="2" t="s">
        <v>55</v>
      </c>
      <c r="E41" s="3">
        <v>3</v>
      </c>
      <c r="F41" s="3">
        <v>5600</v>
      </c>
      <c r="G41" s="3">
        <v>2200</v>
      </c>
      <c r="H41" s="29">
        <f t="shared" si="6"/>
        <v>2.4217584872727786</v>
      </c>
      <c r="I41" s="2">
        <v>-2177.8200000000002</v>
      </c>
      <c r="J41" s="2">
        <f t="shared" si="0"/>
        <v>3665.2599999999998</v>
      </c>
      <c r="K41" s="2">
        <f>IF(J41&lt;MAX($J$14:$J41),J41-MAX($J$14:$J41),0)</f>
        <v>-2177.8200000000002</v>
      </c>
      <c r="L41" s="9">
        <f t="shared" si="1"/>
        <v>-2.3973427585238193E-2</v>
      </c>
      <c r="M41" s="3">
        <f t="shared" si="2"/>
        <v>17</v>
      </c>
      <c r="N41" s="3">
        <f t="shared" si="3"/>
        <v>17</v>
      </c>
      <c r="O41" s="24">
        <f t="shared" si="4"/>
        <v>1</v>
      </c>
      <c r="P41" s="3" t="s">
        <v>32</v>
      </c>
      <c r="Q41" s="3" t="s">
        <v>47</v>
      </c>
      <c r="R41" s="3" t="s">
        <v>64</v>
      </c>
      <c r="S41" s="5" t="s">
        <v>72</v>
      </c>
      <c r="T41" s="3" t="s">
        <v>29</v>
      </c>
      <c r="U41" s="3" t="s">
        <v>36</v>
      </c>
      <c r="V41" s="6" t="s">
        <v>31</v>
      </c>
      <c r="W41" s="6"/>
      <c r="X41" s="6"/>
    </row>
    <row r="42" spans="1:24" ht="15.75" customHeight="1" x14ac:dyDescent="0.3">
      <c r="A42" s="23">
        <v>44306</v>
      </c>
      <c r="B42" s="23">
        <v>44323</v>
      </c>
      <c r="C42" s="45"/>
      <c r="D42" s="2" t="s">
        <v>68</v>
      </c>
      <c r="E42" s="3">
        <v>1</v>
      </c>
      <c r="F42" s="3">
        <v>7580</v>
      </c>
      <c r="G42" s="3">
        <v>2370</v>
      </c>
      <c r="H42" s="29">
        <f t="shared" si="6"/>
        <v>2.6729747366668755</v>
      </c>
      <c r="I42" s="2">
        <v>133.36000000000001</v>
      </c>
      <c r="J42" s="2">
        <f t="shared" si="0"/>
        <v>3798.62</v>
      </c>
      <c r="K42" s="2">
        <f>IF(J42&lt;MAX($J$14:$J42),J42-MAX($J$14:$J42),0)</f>
        <v>-2044.46</v>
      </c>
      <c r="L42" s="9">
        <f t="shared" si="1"/>
        <v>-2.3058185359181263E-2</v>
      </c>
      <c r="M42" s="3">
        <f t="shared" si="2"/>
        <v>16</v>
      </c>
      <c r="N42" s="3">
        <f t="shared" si="3"/>
        <v>18</v>
      </c>
      <c r="O42" s="24">
        <f t="shared" si="4"/>
        <v>17</v>
      </c>
      <c r="P42" s="3" t="s">
        <v>32</v>
      </c>
      <c r="Q42" s="3" t="s">
        <v>32</v>
      </c>
      <c r="R42" s="3" t="s">
        <v>41</v>
      </c>
      <c r="S42" s="5" t="s">
        <v>39</v>
      </c>
      <c r="T42" s="3" t="s">
        <v>29</v>
      </c>
      <c r="U42" s="3" t="s">
        <v>30</v>
      </c>
      <c r="V42" s="6" t="s">
        <v>31</v>
      </c>
      <c r="W42" s="6"/>
      <c r="X42" s="6"/>
    </row>
    <row r="43" spans="1:24" ht="15.75" customHeight="1" x14ac:dyDescent="0.3">
      <c r="A43" s="23">
        <v>44316</v>
      </c>
      <c r="B43" s="23">
        <v>44321</v>
      </c>
      <c r="C43" s="45"/>
      <c r="D43" s="2" t="s">
        <v>57</v>
      </c>
      <c r="E43" s="3">
        <v>1</v>
      </c>
      <c r="F43" s="3">
        <v>4700</v>
      </c>
      <c r="G43" s="3">
        <v>2140</v>
      </c>
      <c r="H43" s="29">
        <f>G43/(J41+$B$3)*100</f>
        <v>2.4135721250916089</v>
      </c>
      <c r="I43" s="2">
        <v>462.36</v>
      </c>
      <c r="J43" s="2">
        <f t="shared" si="0"/>
        <v>4260.9799999999996</v>
      </c>
      <c r="K43" s="2">
        <f>IF(J43&lt;MAX($J$14:$J43),J43-MAX($J$14:$J43),0)</f>
        <v>-1582.1000000000004</v>
      </c>
      <c r="L43" s="9">
        <f t="shared" si="1"/>
        <v>-1.7816718322874844E-2</v>
      </c>
      <c r="M43" s="3">
        <f t="shared" si="2"/>
        <v>17</v>
      </c>
      <c r="N43" s="3">
        <f t="shared" si="3"/>
        <v>18</v>
      </c>
      <c r="O43" s="24">
        <f t="shared" si="4"/>
        <v>5</v>
      </c>
      <c r="P43" s="3" t="s">
        <v>32</v>
      </c>
      <c r="Q43" s="3" t="s">
        <v>32</v>
      </c>
      <c r="R43" s="3" t="s">
        <v>64</v>
      </c>
      <c r="S43" s="5" t="s">
        <v>52</v>
      </c>
      <c r="T43" s="3" t="s">
        <v>29</v>
      </c>
      <c r="U43" s="3" t="s">
        <v>30</v>
      </c>
      <c r="V43" s="6" t="s">
        <v>31</v>
      </c>
      <c r="W43" s="6"/>
      <c r="X43" s="6"/>
    </row>
    <row r="44" spans="1:24" ht="15.75" customHeight="1" x14ac:dyDescent="0.3">
      <c r="A44" s="23">
        <v>44321</v>
      </c>
      <c r="B44" s="23">
        <v>44322</v>
      </c>
      <c r="C44" s="45"/>
      <c r="D44" s="2" t="s">
        <v>58</v>
      </c>
      <c r="E44" s="3">
        <v>1</v>
      </c>
      <c r="F44" s="3">
        <v>4630</v>
      </c>
      <c r="G44" s="3">
        <v>1275</v>
      </c>
      <c r="H44" s="29">
        <f>G44/(J43+$B$3)*100</f>
        <v>1.4283956998903664</v>
      </c>
      <c r="I44" s="2">
        <v>4306.5600000000004</v>
      </c>
      <c r="J44" s="2">
        <f t="shared" si="0"/>
        <v>8567.5400000000009</v>
      </c>
      <c r="K44" s="2">
        <f>IF(J44&lt;MAX($J$14:$J44),J44-MAX($J$14:$J44),0)</f>
        <v>0</v>
      </c>
      <c r="L44" s="9">
        <f t="shared" si="1"/>
        <v>0</v>
      </c>
      <c r="M44" s="3">
        <f t="shared" si="2"/>
        <v>18</v>
      </c>
      <c r="N44" s="3">
        <f t="shared" si="3"/>
        <v>18</v>
      </c>
      <c r="O44" s="24">
        <f t="shared" si="4"/>
        <v>1</v>
      </c>
      <c r="P44" s="3" t="s">
        <v>32</v>
      </c>
      <c r="Q44" s="3" t="s">
        <v>32</v>
      </c>
      <c r="R44" s="3" t="s">
        <v>41</v>
      </c>
      <c r="S44" s="5" t="s">
        <v>54</v>
      </c>
      <c r="T44" s="3" t="s">
        <v>29</v>
      </c>
      <c r="U44" s="3" t="s">
        <v>30</v>
      </c>
      <c r="V44" s="6" t="s">
        <v>31</v>
      </c>
      <c r="W44" s="6"/>
      <c r="X44" s="6"/>
    </row>
    <row r="45" spans="1:24" ht="15.75" customHeight="1" x14ac:dyDescent="0.3">
      <c r="A45" s="23">
        <v>44319</v>
      </c>
      <c r="B45" s="23">
        <v>44327</v>
      </c>
      <c r="C45" s="45"/>
      <c r="D45" s="2" t="s">
        <v>33</v>
      </c>
      <c r="E45" s="3">
        <v>1</v>
      </c>
      <c r="F45" s="3">
        <v>4100</v>
      </c>
      <c r="G45" s="3">
        <v>890</v>
      </c>
      <c r="H45" s="29">
        <f>G45/(J44+$B$3)*100</f>
        <v>0.95118456678459207</v>
      </c>
      <c r="I45" s="2">
        <v>-924.74</v>
      </c>
      <c r="J45" s="2">
        <f t="shared" si="0"/>
        <v>7642.8000000000011</v>
      </c>
      <c r="K45" s="2">
        <f>IF(J45&lt;MAX($J$14:$J45),J45-MAX($J$14:$J45),0)</f>
        <v>-924.73999999999978</v>
      </c>
      <c r="L45" s="9">
        <f t="shared" si="1"/>
        <v>-9.8831282729031859E-3</v>
      </c>
      <c r="M45" s="3">
        <f t="shared" si="2"/>
        <v>18</v>
      </c>
      <c r="N45" s="3">
        <f t="shared" si="3"/>
        <v>19</v>
      </c>
      <c r="O45" s="24">
        <f t="shared" si="4"/>
        <v>8</v>
      </c>
      <c r="P45" s="3" t="s">
        <v>32</v>
      </c>
      <c r="Q45" s="3" t="s">
        <v>32</v>
      </c>
      <c r="R45" s="3" t="s">
        <v>41</v>
      </c>
      <c r="S45" s="5" t="s">
        <v>52</v>
      </c>
      <c r="T45" s="3" t="s">
        <v>29</v>
      </c>
      <c r="U45" s="3" t="s">
        <v>30</v>
      </c>
      <c r="V45" s="6" t="s">
        <v>31</v>
      </c>
      <c r="W45" s="6"/>
      <c r="X45" s="6"/>
    </row>
    <row r="46" spans="1:24" ht="15.75" customHeight="1" x14ac:dyDescent="0.3">
      <c r="A46" s="23">
        <v>44319</v>
      </c>
      <c r="B46" s="23">
        <v>44326</v>
      </c>
      <c r="C46" s="45"/>
      <c r="D46" s="2" t="s">
        <v>67</v>
      </c>
      <c r="E46" s="3">
        <v>2</v>
      </c>
      <c r="F46" s="3">
        <f>2*2172</f>
        <v>4344</v>
      </c>
      <c r="G46" s="3">
        <f>2*817</f>
        <v>1634</v>
      </c>
      <c r="H46" s="29">
        <f>G46/(J45+$B$3)*100</f>
        <v>1.7637636168164175</v>
      </c>
      <c r="I46" s="2">
        <f>23.92*2</f>
        <v>47.84</v>
      </c>
      <c r="J46" s="2">
        <f t="shared" si="0"/>
        <v>7690.6400000000012</v>
      </c>
      <c r="K46" s="2">
        <f>IF(J46&lt;MAX($J$14:$J46),J46-MAX($J$14:$J46),0)</f>
        <v>-876.89999999999964</v>
      </c>
      <c r="L46" s="9">
        <f t="shared" si="1"/>
        <v>-9.465387488288346E-3</v>
      </c>
      <c r="M46" s="3">
        <f t="shared" si="2"/>
        <v>18</v>
      </c>
      <c r="N46" s="3">
        <f t="shared" si="3"/>
        <v>19</v>
      </c>
      <c r="O46" s="24">
        <f t="shared" si="4"/>
        <v>7</v>
      </c>
      <c r="P46" s="3" t="s">
        <v>32</v>
      </c>
      <c r="Q46" s="3" t="s">
        <v>32</v>
      </c>
      <c r="R46" s="3" t="s">
        <v>41</v>
      </c>
      <c r="S46" s="5" t="s">
        <v>52</v>
      </c>
      <c r="T46" s="3" t="s">
        <v>29</v>
      </c>
      <c r="U46" s="3" t="s">
        <v>30</v>
      </c>
      <c r="V46" s="6" t="s">
        <v>31</v>
      </c>
      <c r="W46" s="6"/>
      <c r="X46" s="6"/>
    </row>
    <row r="47" spans="1:24" ht="15.75" customHeight="1" x14ac:dyDescent="0.3">
      <c r="A47" s="23">
        <v>44321</v>
      </c>
      <c r="B47" s="23">
        <v>44326</v>
      </c>
      <c r="C47" s="45"/>
      <c r="D47" s="2" t="s">
        <v>67</v>
      </c>
      <c r="E47" s="3">
        <v>1</v>
      </c>
      <c r="F47" s="3">
        <v>2000</v>
      </c>
      <c r="G47" s="3">
        <v>680</v>
      </c>
      <c r="H47" s="29">
        <f>G47/(J45+$B$3)*100</f>
        <v>0.73400199475836225</v>
      </c>
      <c r="I47" s="2">
        <v>23.92</v>
      </c>
      <c r="J47" s="2">
        <f t="shared" si="0"/>
        <v>7714.5600000000013</v>
      </c>
      <c r="K47" s="2">
        <f>IF(J47&lt;MAX($J$14:$J47),J47-MAX($J$14:$J47),0)</f>
        <v>-852.97999999999956</v>
      </c>
      <c r="L47" s="9">
        <f t="shared" si="1"/>
        <v>-9.2024394264620408E-3</v>
      </c>
      <c r="M47" s="3">
        <f t="shared" si="2"/>
        <v>18</v>
      </c>
      <c r="N47" s="3">
        <f t="shared" si="3"/>
        <v>19</v>
      </c>
      <c r="O47" s="24">
        <f t="shared" si="4"/>
        <v>5</v>
      </c>
      <c r="P47" s="3" t="s">
        <v>32</v>
      </c>
      <c r="Q47" s="3" t="s">
        <v>32</v>
      </c>
      <c r="R47" s="3" t="s">
        <v>41</v>
      </c>
      <c r="S47" s="5" t="s">
        <v>52</v>
      </c>
      <c r="T47" s="3" t="s">
        <v>29</v>
      </c>
      <c r="U47" s="3" t="s">
        <v>30</v>
      </c>
      <c r="V47" s="6" t="s">
        <v>31</v>
      </c>
      <c r="W47" s="6"/>
      <c r="X47" s="6"/>
    </row>
    <row r="48" spans="1:24" ht="15.75" customHeight="1" x14ac:dyDescent="0.3">
      <c r="A48" s="23">
        <v>44319</v>
      </c>
      <c r="B48" s="23">
        <v>44335</v>
      </c>
      <c r="C48" s="45"/>
      <c r="D48" s="2" t="s">
        <v>71</v>
      </c>
      <c r="E48" s="3">
        <v>1</v>
      </c>
      <c r="F48" s="3">
        <v>7800</v>
      </c>
      <c r="G48" s="3">
        <v>2035</v>
      </c>
      <c r="H48" s="29">
        <f>G48/(J47+$B$3)*100</f>
        <v>2.1949087608246214</v>
      </c>
      <c r="I48" s="2">
        <v>3736.76</v>
      </c>
      <c r="J48" s="2">
        <f t="shared" si="0"/>
        <v>11451.320000000002</v>
      </c>
      <c r="K48" s="2">
        <f>IF(J48&lt;MAX($J$14:$J48),J48-MAX($J$14:$J48),0)</f>
        <v>0</v>
      </c>
      <c r="L48" s="9">
        <f t="shared" si="1"/>
        <v>0</v>
      </c>
      <c r="M48" s="3">
        <f t="shared" si="2"/>
        <v>18</v>
      </c>
      <c r="N48" s="3">
        <f t="shared" si="3"/>
        <v>20</v>
      </c>
      <c r="O48" s="24">
        <f t="shared" si="4"/>
        <v>16</v>
      </c>
      <c r="P48" s="3" t="s">
        <v>32</v>
      </c>
      <c r="Q48" s="3" t="s">
        <v>32</v>
      </c>
      <c r="R48" s="3" t="s">
        <v>41</v>
      </c>
      <c r="S48" s="5" t="s">
        <v>56</v>
      </c>
      <c r="T48" s="3" t="s">
        <v>29</v>
      </c>
      <c r="U48" s="3" t="s">
        <v>30</v>
      </c>
      <c r="V48" s="6" t="s">
        <v>31</v>
      </c>
      <c r="W48" s="6"/>
      <c r="X48" s="6"/>
    </row>
    <row r="49" spans="1:24" ht="15.75" customHeight="1" x14ac:dyDescent="0.3">
      <c r="A49" s="23">
        <v>44330</v>
      </c>
      <c r="B49" s="23">
        <v>44334</v>
      </c>
      <c r="C49" s="45"/>
      <c r="D49" s="2" t="s">
        <v>33</v>
      </c>
      <c r="E49" s="3">
        <v>1</v>
      </c>
      <c r="F49" s="3">
        <v>1150</v>
      </c>
      <c r="G49" s="3">
        <v>1150</v>
      </c>
      <c r="H49" s="29">
        <f>G49/(J48+$B$3)*100</f>
        <v>1.1923113131059273</v>
      </c>
      <c r="I49" s="2">
        <v>95.26</v>
      </c>
      <c r="J49" s="2">
        <f t="shared" si="0"/>
        <v>11546.580000000002</v>
      </c>
      <c r="K49" s="2">
        <f>IF(J49&lt;MAX($J$14:$J49),J49-MAX($J$14:$J49),0)</f>
        <v>0</v>
      </c>
      <c r="L49" s="9">
        <f t="shared" si="1"/>
        <v>0</v>
      </c>
      <c r="M49" s="3">
        <f t="shared" si="2"/>
        <v>19</v>
      </c>
      <c r="N49" s="3">
        <f t="shared" si="3"/>
        <v>20</v>
      </c>
      <c r="O49" s="24">
        <f t="shared" si="4"/>
        <v>4</v>
      </c>
      <c r="P49" s="3" t="s">
        <v>32</v>
      </c>
      <c r="Q49" s="3" t="s">
        <v>32</v>
      </c>
      <c r="R49" s="3" t="s">
        <v>64</v>
      </c>
      <c r="S49" s="5" t="s">
        <v>75</v>
      </c>
      <c r="T49" s="3" t="s">
        <v>29</v>
      </c>
      <c r="U49" s="3" t="s">
        <v>30</v>
      </c>
      <c r="V49" s="6" t="s">
        <v>31</v>
      </c>
      <c r="W49" s="6"/>
      <c r="X49" s="33"/>
    </row>
    <row r="50" spans="1:24" ht="15.75" customHeight="1" x14ac:dyDescent="0.3">
      <c r="A50" s="23">
        <v>44329</v>
      </c>
      <c r="B50" s="23">
        <v>44335</v>
      </c>
      <c r="C50" s="45"/>
      <c r="D50" s="2" t="s">
        <v>69</v>
      </c>
      <c r="E50" s="3">
        <v>1</v>
      </c>
      <c r="F50" s="3">
        <v>1575</v>
      </c>
      <c r="G50" s="3">
        <v>540</v>
      </c>
      <c r="H50" s="29">
        <f>G50/(J49+$B$3)*100</f>
        <v>0.55931551381726829</v>
      </c>
      <c r="I50" s="2">
        <v>-103.44</v>
      </c>
      <c r="J50" s="2">
        <f t="shared" si="0"/>
        <v>11443.140000000001</v>
      </c>
      <c r="K50" s="2">
        <f>IF(J50&lt;MAX($J$14:$J50),J50-MAX($J$14:$J50),0)</f>
        <v>-103.44000000000051</v>
      </c>
      <c r="L50" s="9">
        <f t="shared" si="1"/>
        <v>-1.0713999398010837E-3</v>
      </c>
      <c r="M50" s="3">
        <f t="shared" si="2"/>
        <v>19</v>
      </c>
      <c r="N50" s="3">
        <f t="shared" si="3"/>
        <v>20</v>
      </c>
      <c r="O50" s="24">
        <f t="shared" si="4"/>
        <v>6</v>
      </c>
      <c r="P50" s="3" t="s">
        <v>32</v>
      </c>
      <c r="Q50" s="3" t="s">
        <v>47</v>
      </c>
      <c r="R50" s="3" t="s">
        <v>64</v>
      </c>
      <c r="S50" s="5" t="s">
        <v>52</v>
      </c>
      <c r="T50" s="3" t="s">
        <v>29</v>
      </c>
      <c r="U50" s="3" t="s">
        <v>30</v>
      </c>
      <c r="V50" s="6" t="s">
        <v>31</v>
      </c>
      <c r="W50" s="6"/>
      <c r="X50" s="6"/>
    </row>
    <row r="51" spans="1:24" ht="15.75" customHeight="1" x14ac:dyDescent="0.3">
      <c r="A51" s="23">
        <v>44333</v>
      </c>
      <c r="B51" s="23">
        <v>44335</v>
      </c>
      <c r="C51" s="45"/>
      <c r="D51" s="2" t="s">
        <v>68</v>
      </c>
      <c r="E51" s="3">
        <v>1</v>
      </c>
      <c r="F51" s="3">
        <v>2287</v>
      </c>
      <c r="G51" s="3">
        <v>1367</v>
      </c>
      <c r="H51" s="29">
        <f>G51/(J50+$B$3)*100</f>
        <v>1.4174154843983719</v>
      </c>
      <c r="I51" s="2">
        <v>-1481.64</v>
      </c>
      <c r="J51" s="2">
        <f t="shared" si="0"/>
        <v>9961.5000000000018</v>
      </c>
      <c r="K51" s="2">
        <f>IF(J51&lt;MAX($J$14:$J51),J51-MAX($J$14:$J51),0)</f>
        <v>-1585.08</v>
      </c>
      <c r="L51" s="9">
        <f t="shared" si="1"/>
        <v>-1.6435383584565994E-2</v>
      </c>
      <c r="M51" s="3">
        <f t="shared" si="2"/>
        <v>20</v>
      </c>
      <c r="N51" s="3">
        <f t="shared" si="3"/>
        <v>20</v>
      </c>
      <c r="O51" s="24">
        <f t="shared" si="4"/>
        <v>2</v>
      </c>
      <c r="P51" s="3" t="s">
        <v>32</v>
      </c>
      <c r="Q51" s="3" t="s">
        <v>32</v>
      </c>
      <c r="R51" s="3" t="s">
        <v>41</v>
      </c>
      <c r="S51" s="5" t="s">
        <v>52</v>
      </c>
      <c r="T51" s="3" t="s">
        <v>29</v>
      </c>
      <c r="U51" s="3" t="s">
        <v>30</v>
      </c>
      <c r="V51" s="6" t="s">
        <v>31</v>
      </c>
      <c r="W51" s="6"/>
    </row>
    <row r="52" spans="1:24" ht="15.75" customHeight="1" x14ac:dyDescent="0.3">
      <c r="A52" s="23">
        <v>44322</v>
      </c>
      <c r="B52" s="23">
        <v>44343</v>
      </c>
      <c r="C52" s="45"/>
      <c r="D52" s="2" t="s">
        <v>34</v>
      </c>
      <c r="E52" s="3">
        <v>1</v>
      </c>
      <c r="F52" s="3">
        <v>1830</v>
      </c>
      <c r="G52" s="3">
        <v>415</v>
      </c>
      <c r="H52" s="29">
        <f>G52/(J51+$B$3)*100</f>
        <v>0.43701921304949898</v>
      </c>
      <c r="I52" s="2">
        <v>238.89</v>
      </c>
      <c r="J52" s="2">
        <f t="shared" si="0"/>
        <v>10200.390000000001</v>
      </c>
      <c r="K52" s="2">
        <f>IF(J52&lt;MAX($J$14:$J52),J52-MAX($J$14:$J52),0)</f>
        <v>-1346.1900000000005</v>
      </c>
      <c r="L52" s="9">
        <f t="shared" si="1"/>
        <v>-1.4176166130484466E-2</v>
      </c>
      <c r="M52" s="3">
        <f t="shared" si="2"/>
        <v>18</v>
      </c>
      <c r="N52" s="3">
        <f t="shared" si="3"/>
        <v>21</v>
      </c>
      <c r="O52" s="24">
        <f t="shared" si="4"/>
        <v>21</v>
      </c>
      <c r="P52" s="3" t="s">
        <v>27</v>
      </c>
      <c r="Q52" s="3" t="s">
        <v>27</v>
      </c>
      <c r="R52" s="3" t="s">
        <v>41</v>
      </c>
      <c r="S52" s="5" t="s">
        <v>54</v>
      </c>
      <c r="T52" s="3" t="s">
        <v>29</v>
      </c>
      <c r="U52" s="3" t="s">
        <v>30</v>
      </c>
      <c r="V52" s="6" t="s">
        <v>31</v>
      </c>
      <c r="W52" s="6"/>
      <c r="X52" s="6"/>
    </row>
    <row r="53" spans="1:24" ht="15.75" customHeight="1" x14ac:dyDescent="0.3">
      <c r="A53" s="23">
        <v>44333</v>
      </c>
      <c r="B53" s="23">
        <v>44343</v>
      </c>
      <c r="C53" s="45"/>
      <c r="D53" s="2" t="s">
        <v>34</v>
      </c>
      <c r="E53" s="3">
        <v>2</v>
      </c>
      <c r="F53" s="3">
        <f>1010*2</f>
        <v>2020</v>
      </c>
      <c r="G53" s="3">
        <f>645*2</f>
        <v>1290</v>
      </c>
      <c r="H53" s="29">
        <f>G53/(J51+$B$3)*100</f>
        <v>1.3584452646598884</v>
      </c>
      <c r="I53" s="2">
        <v>477.78</v>
      </c>
      <c r="J53" s="2">
        <f t="shared" si="0"/>
        <v>10678.170000000002</v>
      </c>
      <c r="K53" s="2">
        <f>IF(J53&lt;MAX($J$14:$J53),J53-MAX($J$14:$J53),0)</f>
        <v>-868.40999999999985</v>
      </c>
      <c r="L53" s="9">
        <f t="shared" si="1"/>
        <v>-9.1219164123172176E-3</v>
      </c>
      <c r="M53" s="3">
        <f t="shared" si="2"/>
        <v>20</v>
      </c>
      <c r="N53" s="3">
        <f t="shared" si="3"/>
        <v>21</v>
      </c>
      <c r="O53" s="24">
        <f t="shared" si="4"/>
        <v>10</v>
      </c>
      <c r="P53" s="3" t="s">
        <v>27</v>
      </c>
      <c r="Q53" s="3" t="s">
        <v>27</v>
      </c>
      <c r="R53" s="3" t="s">
        <v>64</v>
      </c>
      <c r="S53" s="5" t="s">
        <v>76</v>
      </c>
      <c r="T53" s="3" t="s">
        <v>29</v>
      </c>
      <c r="U53" s="3" t="s">
        <v>30</v>
      </c>
      <c r="V53" s="6" t="s">
        <v>31</v>
      </c>
      <c r="W53" s="6"/>
      <c r="X53" s="6"/>
    </row>
    <row r="54" spans="1:24" ht="15.75" customHeight="1" x14ac:dyDescent="0.3">
      <c r="A54" s="23">
        <v>44337</v>
      </c>
      <c r="B54" s="23">
        <v>44348</v>
      </c>
      <c r="C54" s="45"/>
      <c r="D54" s="2" t="s">
        <v>73</v>
      </c>
      <c r="E54" s="3">
        <v>1</v>
      </c>
      <c r="F54" s="3"/>
      <c r="G54" s="3"/>
      <c r="H54" s="29">
        <f t="shared" ref="H54:H61" si="7">G54/(J53+$B$3)*100</f>
        <v>0</v>
      </c>
      <c r="I54" s="2">
        <v>-135.37</v>
      </c>
      <c r="J54" s="2">
        <f t="shared" si="0"/>
        <v>10542.800000000001</v>
      </c>
      <c r="K54" s="2">
        <f>IF(J54&lt;MAX($J$14:$J54),J54-MAX($J$14:$J54),0)</f>
        <v>-1003.7800000000007</v>
      </c>
      <c r="L54" s="9">
        <f t="shared" si="1"/>
        <v>-1.0491212363279949E-2</v>
      </c>
      <c r="M54" s="3">
        <f t="shared" si="2"/>
        <v>20</v>
      </c>
      <c r="N54" s="3">
        <f t="shared" si="3"/>
        <v>22</v>
      </c>
      <c r="O54" s="24">
        <f t="shared" si="4"/>
        <v>11</v>
      </c>
      <c r="P54" s="3" t="s">
        <v>32</v>
      </c>
      <c r="Q54" s="3" t="s">
        <v>32</v>
      </c>
      <c r="R54" s="3" t="s">
        <v>64</v>
      </c>
      <c r="S54" s="5"/>
      <c r="T54" s="3" t="s">
        <v>29</v>
      </c>
      <c r="U54" s="3" t="s">
        <v>30</v>
      </c>
      <c r="V54" s="6" t="s">
        <v>31</v>
      </c>
      <c r="W54" s="6"/>
      <c r="X54" s="6"/>
    </row>
    <row r="55" spans="1:24" ht="15.75" customHeight="1" x14ac:dyDescent="0.3">
      <c r="A55" s="23">
        <v>44344</v>
      </c>
      <c r="B55" s="23">
        <v>44348</v>
      </c>
      <c r="C55" s="45"/>
      <c r="D55" s="2" t="s">
        <v>73</v>
      </c>
      <c r="E55" s="3">
        <v>2</v>
      </c>
      <c r="F55" s="3"/>
      <c r="G55" s="3"/>
      <c r="H55" s="29">
        <f t="shared" si="7"/>
        <v>0</v>
      </c>
      <c r="I55" s="2">
        <f>2*-135.37</f>
        <v>-270.74</v>
      </c>
      <c r="J55" s="2">
        <f t="shared" si="0"/>
        <v>10272.060000000001</v>
      </c>
      <c r="K55" s="2">
        <f>IF(J55&lt;MAX($J$14:$J55),J55-MAX($J$14:$J55),0)</f>
        <v>-1274.5200000000004</v>
      </c>
      <c r="L55" s="9">
        <f t="shared" si="1"/>
        <v>-1.3339780705610474E-2</v>
      </c>
      <c r="M55" s="3">
        <f t="shared" si="2"/>
        <v>21</v>
      </c>
      <c r="N55" s="3">
        <f t="shared" si="3"/>
        <v>22</v>
      </c>
      <c r="O55" s="24">
        <f t="shared" si="4"/>
        <v>4</v>
      </c>
      <c r="P55" s="3" t="s">
        <v>32</v>
      </c>
      <c r="Q55" s="3" t="s">
        <v>32</v>
      </c>
      <c r="R55" s="3"/>
      <c r="S55" s="5"/>
      <c r="T55" s="3" t="s">
        <v>29</v>
      </c>
      <c r="U55" s="3" t="s">
        <v>30</v>
      </c>
      <c r="V55" s="6" t="s">
        <v>31</v>
      </c>
      <c r="W55" s="6"/>
      <c r="X55" s="6"/>
    </row>
    <row r="56" spans="1:24" ht="15.75" customHeight="1" x14ac:dyDescent="0.3">
      <c r="A56" s="23">
        <v>44342</v>
      </c>
      <c r="B56" s="23">
        <v>44351</v>
      </c>
      <c r="C56" s="45"/>
      <c r="D56" s="2" t="s">
        <v>71</v>
      </c>
      <c r="E56" s="3">
        <v>1</v>
      </c>
      <c r="F56" s="3">
        <f>11175/2</f>
        <v>5587.5</v>
      </c>
      <c r="G56" s="3">
        <f>3400/2</f>
        <v>1700</v>
      </c>
      <c r="H56" s="29">
        <f t="shared" si="7"/>
        <v>1.7843636423942131</v>
      </c>
      <c r="I56" s="2">
        <v>-2565.7399999999998</v>
      </c>
      <c r="J56" s="2">
        <f t="shared" si="0"/>
        <v>7706.3200000000015</v>
      </c>
      <c r="K56" s="2">
        <f>IF(J56&lt;MAX($J$14:$J56),J56-MAX($J$14:$J56),0)</f>
        <v>-3840.26</v>
      </c>
      <c r="L56" s="9">
        <f t="shared" si="1"/>
        <v>-4.0308354831416475E-2</v>
      </c>
      <c r="M56" s="3">
        <f t="shared" si="2"/>
        <v>21</v>
      </c>
      <c r="N56" s="3">
        <f t="shared" si="3"/>
        <v>22</v>
      </c>
      <c r="O56" s="24">
        <f t="shared" si="4"/>
        <v>9</v>
      </c>
      <c r="P56" s="3" t="s">
        <v>32</v>
      </c>
      <c r="Q56" s="3" t="s">
        <v>32</v>
      </c>
      <c r="R56" s="3" t="s">
        <v>41</v>
      </c>
      <c r="S56" s="5" t="s">
        <v>52</v>
      </c>
      <c r="T56" s="3" t="s">
        <v>29</v>
      </c>
      <c r="U56" s="3" t="s">
        <v>30</v>
      </c>
      <c r="V56" s="6" t="s">
        <v>31</v>
      </c>
      <c r="W56" s="6"/>
      <c r="X56" s="6"/>
    </row>
    <row r="57" spans="1:24" ht="15.75" customHeight="1" x14ac:dyDescent="0.3">
      <c r="A57" s="23">
        <v>44347</v>
      </c>
      <c r="B57" s="23">
        <v>44351</v>
      </c>
      <c r="C57" s="45"/>
      <c r="D57" s="2" t="s">
        <v>34</v>
      </c>
      <c r="E57" s="3">
        <v>3</v>
      </c>
      <c r="F57" s="3"/>
      <c r="G57" s="3"/>
      <c r="H57" s="29">
        <f t="shared" si="7"/>
        <v>0</v>
      </c>
      <c r="I57" s="2">
        <v>-1663.32</v>
      </c>
      <c r="J57" s="2">
        <f t="shared" si="0"/>
        <v>6043.0000000000018</v>
      </c>
      <c r="K57" s="2">
        <f>IF(J57&lt;MAX($J$14:$J57),J57-MAX($J$14:$J57),0)</f>
        <v>-5503.58</v>
      </c>
      <c r="L57" s="9">
        <f t="shared" si="1"/>
        <v>-5.9365747664236912E-2</v>
      </c>
      <c r="M57" s="3">
        <f t="shared" si="2"/>
        <v>22</v>
      </c>
      <c r="N57" s="3">
        <f t="shared" si="3"/>
        <v>22</v>
      </c>
      <c r="O57" s="24">
        <f t="shared" si="4"/>
        <v>4</v>
      </c>
      <c r="P57" s="3" t="s">
        <v>27</v>
      </c>
      <c r="Q57" s="3" t="s">
        <v>27</v>
      </c>
      <c r="R57" s="3" t="s">
        <v>41</v>
      </c>
      <c r="S57" s="5" t="s">
        <v>54</v>
      </c>
      <c r="T57" s="3" t="s">
        <v>29</v>
      </c>
      <c r="U57" s="3" t="s">
        <v>30</v>
      </c>
      <c r="V57" s="6" t="s">
        <v>31</v>
      </c>
      <c r="W57" s="6"/>
      <c r="X57" s="6"/>
    </row>
    <row r="58" spans="1:24" ht="15.75" customHeight="1" x14ac:dyDescent="0.3">
      <c r="A58" s="23">
        <v>44354</v>
      </c>
      <c r="B58" s="23">
        <v>44355</v>
      </c>
      <c r="C58" s="45"/>
      <c r="D58" s="2" t="s">
        <v>80</v>
      </c>
      <c r="E58" s="3">
        <v>1</v>
      </c>
      <c r="F58" s="3">
        <v>3586</v>
      </c>
      <c r="G58" s="3">
        <v>1692</v>
      </c>
      <c r="H58" s="29">
        <f t="shared" si="7"/>
        <v>1.8584624847599485</v>
      </c>
      <c r="I58" s="2">
        <v>10</v>
      </c>
      <c r="J58" s="2">
        <f t="shared" si="0"/>
        <v>6053.0000000000018</v>
      </c>
      <c r="K58" s="2">
        <f>IF(J58&lt;MAX($J$14:$J58),J58-MAX($J$14:$J58),0)</f>
        <v>-5493.58</v>
      </c>
      <c r="L58" s="9">
        <f t="shared" si="1"/>
        <v>-6.0340498445789349E-2</v>
      </c>
      <c r="M58" s="3">
        <f t="shared" si="2"/>
        <v>23</v>
      </c>
      <c r="N58" s="3">
        <f t="shared" si="3"/>
        <v>23</v>
      </c>
      <c r="O58" s="24">
        <f t="shared" si="4"/>
        <v>1</v>
      </c>
      <c r="P58" s="3" t="s">
        <v>32</v>
      </c>
      <c r="Q58" s="3" t="s">
        <v>32</v>
      </c>
      <c r="R58" s="3" t="s">
        <v>41</v>
      </c>
      <c r="S58" s="5" t="s">
        <v>83</v>
      </c>
      <c r="T58" s="3" t="s">
        <v>29</v>
      </c>
      <c r="U58" s="3" t="s">
        <v>30</v>
      </c>
      <c r="V58" s="6" t="s">
        <v>31</v>
      </c>
      <c r="W58" s="6"/>
      <c r="X58" s="6"/>
    </row>
    <row r="59" spans="1:24" ht="15.75" customHeight="1" x14ac:dyDescent="0.3">
      <c r="A59" s="23">
        <v>44354</v>
      </c>
      <c r="B59" s="23">
        <v>44358</v>
      </c>
      <c r="C59" s="45"/>
      <c r="D59" s="2" t="s">
        <v>57</v>
      </c>
      <c r="E59" s="3">
        <v>1</v>
      </c>
      <c r="F59" s="3">
        <v>2850</v>
      </c>
      <c r="G59" s="3">
        <v>2010</v>
      </c>
      <c r="H59" s="29">
        <f t="shared" si="7"/>
        <v>2.2075055187637971</v>
      </c>
      <c r="I59" s="2">
        <v>-2129.64</v>
      </c>
      <c r="J59" s="2">
        <f t="shared" si="0"/>
        <v>3923.3600000000019</v>
      </c>
      <c r="K59" s="2">
        <f>IF(J59&lt;MAX($J$14:$J59),J59-MAX($J$14:$J59),0)</f>
        <v>-7623.2199999999993</v>
      </c>
      <c r="L59" s="9">
        <f t="shared" si="1"/>
        <v>-8.3722886670400745E-2</v>
      </c>
      <c r="M59" s="3">
        <f t="shared" si="2"/>
        <v>23</v>
      </c>
      <c r="N59" s="3">
        <f t="shared" si="3"/>
        <v>23</v>
      </c>
      <c r="O59" s="24">
        <f t="shared" si="4"/>
        <v>4</v>
      </c>
      <c r="P59" s="3" t="s">
        <v>32</v>
      </c>
      <c r="Q59" s="3" t="s">
        <v>32</v>
      </c>
      <c r="R59" s="3" t="s">
        <v>41</v>
      </c>
      <c r="S59" s="5" t="s">
        <v>39</v>
      </c>
      <c r="T59" s="3" t="s">
        <v>29</v>
      </c>
      <c r="U59" s="3" t="s">
        <v>30</v>
      </c>
      <c r="V59" s="6" t="s">
        <v>31</v>
      </c>
      <c r="W59" s="6"/>
      <c r="X59" s="6"/>
    </row>
    <row r="60" spans="1:24" ht="15.75" customHeight="1" x14ac:dyDescent="0.3">
      <c r="A60" s="23">
        <v>44348</v>
      </c>
      <c r="B60" s="23">
        <v>44358</v>
      </c>
      <c r="C60" s="45"/>
      <c r="D60" s="2" t="s">
        <v>78</v>
      </c>
      <c r="E60" s="3">
        <v>1</v>
      </c>
      <c r="F60" s="3"/>
      <c r="G60" s="3"/>
      <c r="H60" s="29">
        <f t="shared" si="7"/>
        <v>0</v>
      </c>
      <c r="I60" s="2">
        <v>800</v>
      </c>
      <c r="J60" s="2">
        <f t="shared" si="0"/>
        <v>4723.3600000000024</v>
      </c>
      <c r="K60" s="2">
        <f>IF(J60&lt;MAX($J$14:$J60),J60-MAX($J$14:$J60),0)</f>
        <v>-6823.2199999999993</v>
      </c>
      <c r="L60" s="9">
        <f t="shared" si="1"/>
        <v>-7.6731468536501535E-2</v>
      </c>
      <c r="M60" s="3">
        <f t="shared" si="2"/>
        <v>22</v>
      </c>
      <c r="N60" s="3">
        <f t="shared" si="3"/>
        <v>23</v>
      </c>
      <c r="O60" s="24">
        <f t="shared" si="4"/>
        <v>10</v>
      </c>
      <c r="P60" s="3" t="s">
        <v>32</v>
      </c>
      <c r="Q60" s="3" t="s">
        <v>32</v>
      </c>
      <c r="R60" s="3" t="s">
        <v>64</v>
      </c>
      <c r="S60" s="5"/>
      <c r="T60" s="3" t="s">
        <v>29</v>
      </c>
      <c r="U60" s="3" t="s">
        <v>30</v>
      </c>
      <c r="V60" s="6" t="s">
        <v>31</v>
      </c>
      <c r="W60" s="6"/>
      <c r="X60" s="6"/>
    </row>
    <row r="61" spans="1:24" ht="15.75" customHeight="1" x14ac:dyDescent="0.3">
      <c r="A61" s="23">
        <v>44354</v>
      </c>
      <c r="B61" s="23">
        <v>44363</v>
      </c>
      <c r="C61" s="45"/>
      <c r="D61" s="2" t="s">
        <v>73</v>
      </c>
      <c r="E61" s="3">
        <v>1</v>
      </c>
      <c r="F61" s="3">
        <v>1880</v>
      </c>
      <c r="G61" s="3">
        <v>617</v>
      </c>
      <c r="H61" s="29">
        <f t="shared" si="7"/>
        <v>0.68766929816270805</v>
      </c>
      <c r="I61" s="2">
        <v>430.96</v>
      </c>
      <c r="J61" s="2">
        <f t="shared" si="0"/>
        <v>5154.3200000000024</v>
      </c>
      <c r="K61" s="2">
        <f>IF(J61&lt;MAX($J$14:$J61),J61-MAX($J$14:$J61),0)</f>
        <v>-6392.2599999999993</v>
      </c>
      <c r="L61" s="9">
        <f t="shared" si="1"/>
        <v>-7.1244099641386588E-2</v>
      </c>
      <c r="M61" s="3">
        <f t="shared" si="2"/>
        <v>23</v>
      </c>
      <c r="N61" s="3">
        <f t="shared" si="3"/>
        <v>24</v>
      </c>
      <c r="O61" s="24">
        <f t="shared" si="4"/>
        <v>9</v>
      </c>
      <c r="P61" s="3" t="s">
        <v>32</v>
      </c>
      <c r="Q61" s="3" t="s">
        <v>32</v>
      </c>
      <c r="R61" s="3" t="s">
        <v>41</v>
      </c>
      <c r="S61" s="5" t="s">
        <v>61</v>
      </c>
      <c r="T61" s="3" t="s">
        <v>29</v>
      </c>
      <c r="U61" s="3" t="s">
        <v>30</v>
      </c>
      <c r="V61" s="6" t="s">
        <v>31</v>
      </c>
      <c r="W61" s="6"/>
      <c r="X61" s="6"/>
    </row>
    <row r="62" spans="1:24" ht="15.75" customHeight="1" x14ac:dyDescent="0.3">
      <c r="A62" s="23">
        <v>44355</v>
      </c>
      <c r="B62" s="23">
        <v>44361</v>
      </c>
      <c r="C62" s="45"/>
      <c r="D62" s="2" t="s">
        <v>53</v>
      </c>
      <c r="E62" s="3">
        <v>1</v>
      </c>
      <c r="F62" s="3">
        <v>7765</v>
      </c>
      <c r="G62" s="3">
        <v>1205</v>
      </c>
      <c r="H62" s="29">
        <f>G62/(J60+$B$3)*100</f>
        <v>1.343017024774819</v>
      </c>
      <c r="I62" s="2">
        <v>-315.94</v>
      </c>
      <c r="J62" s="2">
        <f t="shared" si="0"/>
        <v>4838.3800000000028</v>
      </c>
      <c r="K62" s="2">
        <f>IF(J62&lt;MAX($J$14:$J62),J62-MAX($J$14:$J62),0)</f>
        <v>-6708.1999999999989</v>
      </c>
      <c r="L62" s="9">
        <f t="shared" si="1"/>
        <v>-7.4407970688481692E-2</v>
      </c>
      <c r="M62" s="3">
        <f t="shared" si="2"/>
        <v>23</v>
      </c>
      <c r="N62" s="3">
        <f t="shared" si="3"/>
        <v>24</v>
      </c>
      <c r="O62" s="24">
        <f t="shared" si="4"/>
        <v>6</v>
      </c>
      <c r="P62" s="3" t="s">
        <v>32</v>
      </c>
      <c r="Q62" s="3" t="s">
        <v>32</v>
      </c>
      <c r="R62" s="3" t="s">
        <v>41</v>
      </c>
      <c r="S62" s="5" t="s">
        <v>39</v>
      </c>
      <c r="T62" s="3" t="s">
        <v>29</v>
      </c>
      <c r="U62" s="3" t="s">
        <v>30</v>
      </c>
      <c r="V62" s="6" t="s">
        <v>31</v>
      </c>
      <c r="W62" s="6"/>
      <c r="X62" s="6"/>
    </row>
    <row r="63" spans="1:24" ht="15.75" customHeight="1" x14ac:dyDescent="0.3">
      <c r="A63" s="23">
        <v>44354</v>
      </c>
      <c r="B63" s="23">
        <v>44361</v>
      </c>
      <c r="C63" s="45"/>
      <c r="D63" s="2" t="s">
        <v>67</v>
      </c>
      <c r="E63" s="3">
        <v>2</v>
      </c>
      <c r="F63" s="3">
        <f>2374*E63</f>
        <v>4748</v>
      </c>
      <c r="G63" s="3">
        <f>582*E63</f>
        <v>1164</v>
      </c>
      <c r="H63" s="29">
        <f>G63/(J62+$B$3)*100</f>
        <v>1.2956600508602225</v>
      </c>
      <c r="I63" s="2">
        <f>-2*610.74</f>
        <v>-1221.48</v>
      </c>
      <c r="J63" s="2">
        <f t="shared" si="0"/>
        <v>3616.9000000000028</v>
      </c>
      <c r="K63" s="2">
        <f>IF(J63&lt;MAX($J$14:$J63),J63-MAX($J$14:$J63),0)</f>
        <v>-7929.6799999999985</v>
      </c>
      <c r="L63" s="9">
        <f t="shared" si="1"/>
        <v>-8.8266061787846115E-2</v>
      </c>
      <c r="M63" s="3">
        <f t="shared" si="2"/>
        <v>23</v>
      </c>
      <c r="N63" s="3">
        <f t="shared" si="3"/>
        <v>24</v>
      </c>
      <c r="O63" s="24">
        <f t="shared" si="4"/>
        <v>7</v>
      </c>
      <c r="P63" s="3" t="s">
        <v>32</v>
      </c>
      <c r="Q63" s="3" t="s">
        <v>32</v>
      </c>
      <c r="R63" s="3" t="s">
        <v>64</v>
      </c>
      <c r="S63" s="5" t="s">
        <v>84</v>
      </c>
      <c r="T63" s="3" t="s">
        <v>29</v>
      </c>
      <c r="U63" s="3" t="s">
        <v>30</v>
      </c>
      <c r="V63" s="6" t="s">
        <v>31</v>
      </c>
      <c r="W63" s="6"/>
      <c r="X63" s="6"/>
    </row>
    <row r="64" spans="1:24" ht="15.75" customHeight="1" x14ac:dyDescent="0.3">
      <c r="A64" s="23">
        <v>44364</v>
      </c>
      <c r="B64" s="23">
        <v>44375</v>
      </c>
      <c r="C64" s="45"/>
      <c r="D64" s="2" t="s">
        <v>73</v>
      </c>
      <c r="E64" s="3">
        <v>1</v>
      </c>
      <c r="F64" s="3"/>
      <c r="G64" s="3"/>
      <c r="H64" s="29">
        <f>G64/(J63+$B$3)*100</f>
        <v>0</v>
      </c>
      <c r="I64" s="2">
        <v>706.96</v>
      </c>
      <c r="J64" s="2">
        <f t="shared" si="0"/>
        <v>4323.8600000000024</v>
      </c>
      <c r="K64" s="2">
        <f>IF(J64&lt;MAX($J$14:$J64),J64-MAX($J$14:$J64),0)</f>
        <v>-7222.7199999999993</v>
      </c>
      <c r="L64" s="9">
        <f t="shared" si="1"/>
        <v>-8.1504995096872021E-2</v>
      </c>
      <c r="M64" s="3">
        <f t="shared" si="2"/>
        <v>24</v>
      </c>
      <c r="N64" s="3">
        <f t="shared" si="3"/>
        <v>26</v>
      </c>
      <c r="O64" s="24">
        <f t="shared" si="4"/>
        <v>11</v>
      </c>
      <c r="P64" s="3" t="s">
        <v>32</v>
      </c>
      <c r="Q64" s="3" t="s">
        <v>32</v>
      </c>
      <c r="R64" s="3" t="s">
        <v>64</v>
      </c>
      <c r="S64" s="5"/>
      <c r="T64" s="3" t="s">
        <v>29</v>
      </c>
      <c r="U64" s="3" t="s">
        <v>30</v>
      </c>
      <c r="V64" s="6" t="s">
        <v>31</v>
      </c>
      <c r="W64" s="6"/>
      <c r="X64" s="6"/>
    </row>
    <row r="65" spans="1:24" ht="15.75" customHeight="1" x14ac:dyDescent="0.3">
      <c r="A65" s="23">
        <v>44368</v>
      </c>
      <c r="B65" s="23">
        <v>44375</v>
      </c>
      <c r="C65" s="45"/>
      <c r="D65" s="2" t="s">
        <v>81</v>
      </c>
      <c r="E65" s="3">
        <v>1</v>
      </c>
      <c r="F65" s="3"/>
      <c r="G65" s="3"/>
      <c r="H65" s="29">
        <f>G65/(J64+$B$3)*100</f>
        <v>0</v>
      </c>
      <c r="I65" s="2">
        <v>755.26</v>
      </c>
      <c r="J65" s="2">
        <f t="shared" si="0"/>
        <v>5079.1200000000026</v>
      </c>
      <c r="K65" s="2">
        <f>IF(J65&lt;MAX($J$14:$J65),J65-MAX($J$14:$J65),0)</f>
        <v>-6467.4599999999991</v>
      </c>
      <c r="L65" s="9">
        <f t="shared" si="1"/>
        <v>-7.2404618430058881E-2</v>
      </c>
      <c r="M65" s="3">
        <f t="shared" si="2"/>
        <v>25</v>
      </c>
      <c r="N65" s="3">
        <f t="shared" si="3"/>
        <v>26</v>
      </c>
      <c r="O65" s="24">
        <f t="shared" si="4"/>
        <v>7</v>
      </c>
      <c r="P65" s="3" t="s">
        <v>32</v>
      </c>
      <c r="Q65" s="3" t="s">
        <v>32</v>
      </c>
      <c r="R65" s="3" t="s">
        <v>41</v>
      </c>
      <c r="S65" s="5"/>
      <c r="T65" s="3" t="s">
        <v>29</v>
      </c>
      <c r="U65" s="3" t="s">
        <v>30</v>
      </c>
      <c r="V65" s="6" t="s">
        <v>31</v>
      </c>
      <c r="W65" s="6"/>
      <c r="X65" s="6"/>
    </row>
    <row r="66" spans="1:24" ht="15.75" customHeight="1" x14ac:dyDescent="0.3">
      <c r="A66" s="23">
        <v>44369</v>
      </c>
      <c r="B66" s="23">
        <v>44377</v>
      </c>
      <c r="C66" s="45"/>
      <c r="D66" s="2" t="s">
        <v>53</v>
      </c>
      <c r="E66" s="3">
        <v>1</v>
      </c>
      <c r="F66" s="3"/>
      <c r="G66" s="3"/>
      <c r="H66" s="29">
        <f>G66/(J64+$B$3)*100</f>
        <v>0</v>
      </c>
      <c r="I66" s="2">
        <v>194.06</v>
      </c>
      <c r="J66" s="2">
        <f t="shared" si="0"/>
        <v>5273.180000000003</v>
      </c>
      <c r="K66" s="2">
        <f>IF(J66&lt;MAX($J$14:$J66),J66-MAX($J$14:$J66),0)</f>
        <v>-6273.3999999999987</v>
      </c>
      <c r="L66" s="9">
        <f t="shared" si="1"/>
        <v>-6.9643220315651386E-2</v>
      </c>
      <c r="M66" s="3">
        <f t="shared" si="2"/>
        <v>25</v>
      </c>
      <c r="N66" s="3">
        <f t="shared" si="3"/>
        <v>26</v>
      </c>
      <c r="O66" s="24">
        <f t="shared" si="4"/>
        <v>8</v>
      </c>
      <c r="P66" s="3" t="s">
        <v>32</v>
      </c>
      <c r="Q66" s="3" t="s">
        <v>32</v>
      </c>
      <c r="R66" s="3" t="s">
        <v>41</v>
      </c>
      <c r="S66" s="5"/>
      <c r="T66" s="3" t="s">
        <v>29</v>
      </c>
      <c r="U66" s="3" t="s">
        <v>30</v>
      </c>
      <c r="V66" s="6" t="s">
        <v>31</v>
      </c>
      <c r="W66" s="6"/>
      <c r="X66" s="6"/>
    </row>
    <row r="67" spans="1:24" ht="15.75" customHeight="1" x14ac:dyDescent="0.3">
      <c r="A67" s="23">
        <v>44378</v>
      </c>
      <c r="B67" s="23">
        <v>44383</v>
      </c>
      <c r="C67" s="45"/>
      <c r="D67" s="2" t="s">
        <v>81</v>
      </c>
      <c r="E67" s="3">
        <v>1</v>
      </c>
      <c r="F67" s="3"/>
      <c r="G67" s="3"/>
      <c r="H67" s="29">
        <f>G67/(J66+$B$3)*100</f>
        <v>0</v>
      </c>
      <c r="I67" s="2">
        <v>2705.26</v>
      </c>
      <c r="J67" s="2">
        <f t="shared" si="0"/>
        <v>7978.4400000000032</v>
      </c>
      <c r="K67" s="2">
        <f>IF(J67&lt;MAX($J$14:$J67),J67-MAX($J$14:$J67),0)</f>
        <v>-3568.1399999999985</v>
      </c>
      <c r="L67" s="9">
        <f t="shared" si="1"/>
        <v>-3.9526025337758106E-2</v>
      </c>
      <c r="M67" s="3">
        <f t="shared" si="2"/>
        <v>26</v>
      </c>
      <c r="N67" s="3">
        <f t="shared" si="3"/>
        <v>27</v>
      </c>
      <c r="O67" s="24">
        <f t="shared" si="4"/>
        <v>5</v>
      </c>
      <c r="P67" s="3" t="s">
        <v>32</v>
      </c>
      <c r="Q67" s="3" t="s">
        <v>32</v>
      </c>
      <c r="R67" s="3" t="s">
        <v>64</v>
      </c>
      <c r="S67" s="5"/>
      <c r="T67" s="3" t="s">
        <v>29</v>
      </c>
      <c r="U67" s="3" t="s">
        <v>30</v>
      </c>
      <c r="V67" s="6" t="s">
        <v>31</v>
      </c>
      <c r="W67" s="6"/>
      <c r="X67" s="6"/>
    </row>
    <row r="68" spans="1:24" ht="15.75" customHeight="1" x14ac:dyDescent="0.3">
      <c r="A68" s="23">
        <v>44377</v>
      </c>
      <c r="B68" s="23">
        <v>44384</v>
      </c>
      <c r="C68" s="45"/>
      <c r="D68" s="2" t="s">
        <v>49</v>
      </c>
      <c r="E68" s="3">
        <v>1</v>
      </c>
      <c r="F68" s="3"/>
      <c r="G68" s="3"/>
      <c r="H68" s="29">
        <f>G68/(J67+$B$3)*100</f>
        <v>0</v>
      </c>
      <c r="I68" s="2">
        <v>-795.8</v>
      </c>
      <c r="J68" s="2">
        <f t="shared" si="0"/>
        <v>7182.6400000000031</v>
      </c>
      <c r="K68" s="2">
        <f>IF(J68&lt;MAX($J$14:$J68),J68-MAX($J$14:$J68),0)</f>
        <v>-4363.9399999999987</v>
      </c>
      <c r="L68" s="9">
        <f t="shared" si="1"/>
        <v>-4.6934966858983636E-2</v>
      </c>
      <c r="M68" s="3">
        <f t="shared" si="2"/>
        <v>26</v>
      </c>
      <c r="N68" s="3">
        <f t="shared" si="3"/>
        <v>27</v>
      </c>
      <c r="O68" s="24">
        <f t="shared" si="4"/>
        <v>7</v>
      </c>
      <c r="P68" s="3" t="s">
        <v>32</v>
      </c>
      <c r="Q68" s="3" t="s">
        <v>32</v>
      </c>
      <c r="R68" s="3" t="s">
        <v>64</v>
      </c>
      <c r="S68" s="5"/>
      <c r="T68" s="3" t="s">
        <v>29</v>
      </c>
      <c r="U68" s="3" t="s">
        <v>30</v>
      </c>
      <c r="V68" s="6" t="s">
        <v>31</v>
      </c>
      <c r="W68" s="6"/>
      <c r="X68" s="6"/>
    </row>
    <row r="69" spans="1:24" ht="15.75" customHeight="1" x14ac:dyDescent="0.3">
      <c r="A69" s="23">
        <v>44379</v>
      </c>
      <c r="B69" s="23">
        <v>44386</v>
      </c>
      <c r="C69" s="45"/>
      <c r="D69" s="2" t="s">
        <v>53</v>
      </c>
      <c r="E69" s="3">
        <v>1</v>
      </c>
      <c r="F69" s="3"/>
      <c r="G69" s="3"/>
      <c r="H69" s="29">
        <f>G69/(J68+$B$3)*100</f>
        <v>0</v>
      </c>
      <c r="I69" s="2">
        <v>44.06</v>
      </c>
      <c r="J69" s="2">
        <f t="shared" si="0"/>
        <v>7226.7000000000035</v>
      </c>
      <c r="K69" s="2">
        <f>IF(J69&lt;MAX($J$14:$J69),J69-MAX($J$14:$J69),0)</f>
        <v>-4319.8799999999983</v>
      </c>
      <c r="L69" s="9">
        <f t="shared" si="1"/>
        <v>-4.6862185765128864E-2</v>
      </c>
      <c r="M69" s="3">
        <f t="shared" si="2"/>
        <v>26</v>
      </c>
      <c r="N69" s="3">
        <f t="shared" si="3"/>
        <v>27</v>
      </c>
      <c r="O69" s="24">
        <f t="shared" si="4"/>
        <v>7</v>
      </c>
      <c r="P69" s="3" t="s">
        <v>32</v>
      </c>
      <c r="Q69" s="3" t="s">
        <v>32</v>
      </c>
      <c r="R69" s="3" t="s">
        <v>41</v>
      </c>
      <c r="S69" s="5"/>
      <c r="T69" s="3" t="s">
        <v>29</v>
      </c>
      <c r="U69" s="3" t="s">
        <v>30</v>
      </c>
      <c r="V69" s="6" t="s">
        <v>31</v>
      </c>
      <c r="W69" s="6"/>
      <c r="X69" s="6"/>
    </row>
    <row r="70" spans="1:24" ht="15.75" customHeight="1" x14ac:dyDescent="0.3">
      <c r="A70" s="23">
        <v>44379</v>
      </c>
      <c r="B70" s="23">
        <v>44384</v>
      </c>
      <c r="C70" s="45"/>
      <c r="D70" s="2" t="s">
        <v>62</v>
      </c>
      <c r="E70" s="3">
        <v>2</v>
      </c>
      <c r="F70" s="3"/>
      <c r="G70" s="3"/>
      <c r="H70" s="29">
        <f>G70/(J68+$B$3)*100</f>
        <v>0</v>
      </c>
      <c r="I70" s="2">
        <v>-479.88</v>
      </c>
      <c r="J70" s="2">
        <f t="shared" si="0"/>
        <v>6746.8200000000033</v>
      </c>
      <c r="K70" s="2">
        <f>IF(J70&lt;MAX($J$14:$J70),J70-MAX($J$14:$J70),0)</f>
        <v>-4799.7599999999984</v>
      </c>
      <c r="L70" s="9">
        <f t="shared" si="1"/>
        <v>-5.2043063451256505E-2</v>
      </c>
      <c r="M70" s="3">
        <f t="shared" si="2"/>
        <v>26</v>
      </c>
      <c r="N70" s="3">
        <f t="shared" si="3"/>
        <v>27</v>
      </c>
      <c r="O70" s="24">
        <f t="shared" si="4"/>
        <v>5</v>
      </c>
      <c r="P70" s="3" t="s">
        <v>32</v>
      </c>
      <c r="Q70" s="3" t="s">
        <v>32</v>
      </c>
      <c r="R70" s="3" t="s">
        <v>41</v>
      </c>
      <c r="S70" s="5"/>
      <c r="T70" s="3" t="s">
        <v>29</v>
      </c>
      <c r="U70" s="3" t="s">
        <v>30</v>
      </c>
      <c r="V70" s="6" t="s">
        <v>31</v>
      </c>
      <c r="W70" s="6"/>
      <c r="X70" s="6"/>
    </row>
    <row r="71" spans="1:24" ht="15.75" customHeight="1" x14ac:dyDescent="0.3">
      <c r="A71" s="23">
        <v>44343</v>
      </c>
      <c r="B71" s="23">
        <v>44393</v>
      </c>
      <c r="C71" s="45"/>
      <c r="D71" s="2" t="s">
        <v>77</v>
      </c>
      <c r="E71" s="3">
        <v>100</v>
      </c>
      <c r="F71" s="3"/>
      <c r="G71" s="3"/>
      <c r="H71" s="29">
        <f>G71/(J69+$B$3)*100</f>
        <v>0</v>
      </c>
      <c r="I71" s="2">
        <v>2443.8200000000002</v>
      </c>
      <c r="J71" s="2">
        <f t="shared" si="0"/>
        <v>9190.6400000000031</v>
      </c>
      <c r="K71" s="2">
        <f>IF(J71&lt;MAX($J$14:$J71),J71-MAX($J$14:$J71),0)</f>
        <v>-2355.9399999999987</v>
      </c>
      <c r="L71" s="9">
        <f t="shared" si="1"/>
        <v>-2.5678710172189059E-2</v>
      </c>
      <c r="M71" s="3">
        <f t="shared" si="2"/>
        <v>21</v>
      </c>
      <c r="N71" s="3">
        <f t="shared" si="3"/>
        <v>28</v>
      </c>
      <c r="O71" s="24">
        <f t="shared" si="4"/>
        <v>50</v>
      </c>
      <c r="P71" s="3" t="s">
        <v>32</v>
      </c>
      <c r="Q71" s="3" t="s">
        <v>32</v>
      </c>
      <c r="R71" s="3" t="s">
        <v>82</v>
      </c>
      <c r="S71" s="5"/>
      <c r="T71" s="3" t="s">
        <v>29</v>
      </c>
      <c r="U71" s="3" t="s">
        <v>30</v>
      </c>
      <c r="V71" s="6" t="s">
        <v>31</v>
      </c>
      <c r="W71" s="6"/>
      <c r="X71" s="6"/>
    </row>
    <row r="72" spans="1:24" ht="15.75" customHeight="1" x14ac:dyDescent="0.3">
      <c r="A72" s="23">
        <v>44386</v>
      </c>
      <c r="B72" s="23">
        <v>44389</v>
      </c>
      <c r="C72" s="45"/>
      <c r="D72" s="2" t="s">
        <v>57</v>
      </c>
      <c r="E72" s="3">
        <v>1</v>
      </c>
      <c r="F72" s="3"/>
      <c r="G72" s="3"/>
      <c r="H72" s="29">
        <f>G72/(J71+$B$3)*100</f>
        <v>0</v>
      </c>
      <c r="I72" s="2">
        <v>90.36</v>
      </c>
      <c r="J72" s="2">
        <f t="shared" si="0"/>
        <v>9281.0000000000036</v>
      </c>
      <c r="K72" s="2">
        <f>IF(J72&lt;MAX($J$14:$J72),J72-MAX($J$14:$J72),0)</f>
        <v>-2265.5799999999981</v>
      </c>
      <c r="L72" s="9">
        <f t="shared" si="1"/>
        <v>-2.4053133092629991E-2</v>
      </c>
      <c r="M72" s="3">
        <f t="shared" si="2"/>
        <v>27</v>
      </c>
      <c r="N72" s="3">
        <f t="shared" si="3"/>
        <v>28</v>
      </c>
      <c r="O72" s="24">
        <f t="shared" si="4"/>
        <v>3</v>
      </c>
      <c r="P72" s="3" t="s">
        <v>32</v>
      </c>
      <c r="Q72" s="3" t="s">
        <v>32</v>
      </c>
      <c r="R72" s="3" t="s">
        <v>64</v>
      </c>
      <c r="S72" s="5"/>
      <c r="T72" s="3" t="s">
        <v>29</v>
      </c>
      <c r="U72" s="3" t="s">
        <v>30</v>
      </c>
      <c r="V72" s="6" t="s">
        <v>31</v>
      </c>
      <c r="W72" s="6"/>
      <c r="X72" s="6"/>
    </row>
    <row r="73" spans="1:24" ht="15.75" customHeight="1" x14ac:dyDescent="0.3">
      <c r="A73" s="23"/>
      <c r="B73" s="23"/>
      <c r="C73" s="45"/>
      <c r="D73" s="2"/>
      <c r="E73" s="37"/>
      <c r="F73" s="3"/>
      <c r="G73" s="3"/>
      <c r="H73" s="29">
        <f>G73/(J72+$B$3)*100</f>
        <v>0</v>
      </c>
      <c r="I73" s="2"/>
      <c r="J73" s="2" t="str">
        <f t="shared" si="0"/>
        <v/>
      </c>
      <c r="K73" s="2">
        <f>IF(J73&lt;MAX($J$14:$J73),J73-MAX($J$14:$J73),0)</f>
        <v>0</v>
      </c>
      <c r="L73" s="9">
        <f t="shared" si="1"/>
        <v>0</v>
      </c>
      <c r="M73" s="3">
        <f t="shared" si="2"/>
        <v>52</v>
      </c>
      <c r="N73" s="3">
        <f t="shared" si="3"/>
        <v>52</v>
      </c>
      <c r="O73" s="24">
        <f t="shared" si="4"/>
        <v>0</v>
      </c>
      <c r="P73" s="3"/>
      <c r="Q73" s="3"/>
      <c r="R73" s="3"/>
      <c r="S73" s="5"/>
      <c r="T73" s="3"/>
      <c r="U73" s="3"/>
      <c r="V73" s="6"/>
      <c r="W73" s="6"/>
      <c r="X73" s="6"/>
    </row>
    <row r="74" spans="1:24" ht="15.75" customHeight="1" x14ac:dyDescent="0.3">
      <c r="A74" s="23"/>
      <c r="B74" s="23"/>
      <c r="C74" s="45"/>
      <c r="D74" s="2"/>
      <c r="E74" s="2"/>
      <c r="F74" s="3"/>
      <c r="G74" s="3"/>
      <c r="H74" s="29" t="e">
        <f>G74/(J73+$B$3)*100</f>
        <v>#VALUE!</v>
      </c>
      <c r="I74" s="2"/>
      <c r="J74" s="2" t="str">
        <f t="shared" si="0"/>
        <v/>
      </c>
      <c r="K74" s="2">
        <f>IF(J74&lt;MAX($J$14:$J74),J74-MAX($J$14:$J74),0)</f>
        <v>0</v>
      </c>
      <c r="L74" s="9" t="e">
        <f t="shared" si="1"/>
        <v>#VALUE!</v>
      </c>
      <c r="M74" s="3">
        <f t="shared" si="2"/>
        <v>52</v>
      </c>
      <c r="N74" s="3">
        <f t="shared" si="3"/>
        <v>52</v>
      </c>
      <c r="O74" s="24">
        <f t="shared" si="4"/>
        <v>0</v>
      </c>
      <c r="P74" s="3"/>
      <c r="Q74" s="3"/>
      <c r="R74" s="3"/>
      <c r="S74" s="5"/>
      <c r="T74" s="3"/>
      <c r="U74" s="3"/>
      <c r="V74" s="6"/>
      <c r="W74" s="6"/>
      <c r="X74" s="6"/>
    </row>
    <row r="75" spans="1:24" ht="15.75" customHeight="1" x14ac:dyDescent="0.3">
      <c r="A75" s="23"/>
      <c r="B75" s="23"/>
      <c r="C75" s="45"/>
      <c r="D75" s="2"/>
      <c r="E75" s="2"/>
      <c r="F75" s="3"/>
      <c r="G75" s="3"/>
      <c r="H75" s="29" t="e">
        <f>G75/(J74+$B$3)*100</f>
        <v>#VALUE!</v>
      </c>
      <c r="I75" s="2"/>
      <c r="J75" s="2" t="str">
        <f t="shared" si="0"/>
        <v/>
      </c>
      <c r="K75" s="2">
        <f>IF(J75&lt;MAX($J$14:$J75),J75-MAX($J$14:$J75),0)</f>
        <v>0</v>
      </c>
      <c r="L75" s="9" t="e">
        <f t="shared" si="1"/>
        <v>#VALUE!</v>
      </c>
      <c r="M75" s="3">
        <f t="shared" si="2"/>
        <v>52</v>
      </c>
      <c r="N75" s="3">
        <f t="shared" si="3"/>
        <v>52</v>
      </c>
      <c r="O75" s="24">
        <f t="shared" si="4"/>
        <v>0</v>
      </c>
      <c r="P75" s="3"/>
      <c r="Q75" s="3"/>
      <c r="R75" s="3"/>
      <c r="S75" s="5"/>
      <c r="T75" s="3"/>
      <c r="U75" s="3"/>
      <c r="V75" s="6"/>
      <c r="W75" s="6"/>
      <c r="X75" s="6"/>
    </row>
    <row r="76" spans="1:24" ht="15.75" customHeight="1" x14ac:dyDescent="0.3">
      <c r="A76" s="23"/>
      <c r="B76" s="23"/>
      <c r="C76" s="45"/>
      <c r="D76" s="2"/>
      <c r="E76" s="2"/>
      <c r="F76" s="3"/>
      <c r="G76" s="3"/>
      <c r="H76" s="29" t="e">
        <f>G76/(J74+$B$3)*100</f>
        <v>#VALUE!</v>
      </c>
      <c r="I76" s="2"/>
      <c r="J76" s="2" t="str">
        <f t="shared" si="0"/>
        <v/>
      </c>
      <c r="K76" s="2">
        <f>IF(J76&lt;MAX($J$14:$J76),J76-MAX($J$14:$J76),0)</f>
        <v>0</v>
      </c>
      <c r="L76" s="9" t="e">
        <f t="shared" si="1"/>
        <v>#VALUE!</v>
      </c>
      <c r="M76" s="3">
        <f t="shared" si="2"/>
        <v>52</v>
      </c>
      <c r="N76" s="3">
        <f t="shared" si="3"/>
        <v>52</v>
      </c>
      <c r="O76" s="24">
        <f t="shared" si="4"/>
        <v>0</v>
      </c>
      <c r="P76" s="3"/>
      <c r="Q76" s="3"/>
      <c r="R76" s="3"/>
      <c r="S76" s="5"/>
      <c r="T76" s="3"/>
      <c r="U76" s="3"/>
      <c r="V76" s="6"/>
      <c r="W76" s="6"/>
      <c r="X76" s="6"/>
    </row>
    <row r="77" spans="1:24" ht="15.75" customHeight="1" x14ac:dyDescent="0.3">
      <c r="A77" s="23"/>
      <c r="B77" s="23"/>
      <c r="C77" s="45"/>
      <c r="D77" s="2"/>
      <c r="E77" s="2"/>
      <c r="F77" s="3"/>
      <c r="G77" s="3"/>
      <c r="H77" s="29" t="e">
        <f>G77/(J76+$B$3)*100</f>
        <v>#VALUE!</v>
      </c>
      <c r="I77" s="2"/>
      <c r="J77" s="2" t="str">
        <f t="shared" si="0"/>
        <v/>
      </c>
      <c r="K77" s="2">
        <f>IF(J77&lt;MAX($J$14:$J77),J77-MAX($J$14:$J77),0)</f>
        <v>0</v>
      </c>
      <c r="L77" s="9" t="e">
        <f t="shared" si="1"/>
        <v>#VALUE!</v>
      </c>
      <c r="M77" s="3">
        <f t="shared" si="2"/>
        <v>52</v>
      </c>
      <c r="N77" s="3">
        <f t="shared" si="3"/>
        <v>52</v>
      </c>
      <c r="O77" s="24">
        <f t="shared" si="4"/>
        <v>0</v>
      </c>
      <c r="P77" s="3"/>
      <c r="Q77" s="3"/>
      <c r="R77" s="3"/>
      <c r="S77" s="5"/>
      <c r="T77" s="3"/>
      <c r="U77" s="3"/>
      <c r="V77" s="6"/>
      <c r="W77" s="6"/>
      <c r="X77" s="6"/>
    </row>
    <row r="78" spans="1:24" ht="15.75" customHeight="1" x14ac:dyDescent="0.3">
      <c r="A78" s="23"/>
      <c r="B78" s="23"/>
      <c r="C78" s="45"/>
      <c r="D78" s="2"/>
      <c r="E78" s="2"/>
      <c r="F78" s="3"/>
      <c r="G78" s="3"/>
      <c r="H78" s="29" t="e">
        <f>G78/(J77+$B$3)*100</f>
        <v>#VALUE!</v>
      </c>
      <c r="I78" s="2"/>
      <c r="J78" s="2" t="str">
        <f t="shared" si="0"/>
        <v/>
      </c>
      <c r="K78" s="2">
        <f>IF(J78&lt;MAX($J$14:$J78),J78-MAX($J$14:$J78),0)</f>
        <v>0</v>
      </c>
      <c r="L78" s="9" t="e">
        <f t="shared" si="1"/>
        <v>#VALUE!</v>
      </c>
      <c r="M78" s="3">
        <f t="shared" si="2"/>
        <v>52</v>
      </c>
      <c r="N78" s="3">
        <f t="shared" si="3"/>
        <v>52</v>
      </c>
      <c r="O78" s="24">
        <f t="shared" si="4"/>
        <v>0</v>
      </c>
      <c r="P78" s="3"/>
      <c r="Q78" s="3"/>
      <c r="R78" s="3"/>
      <c r="S78" s="5"/>
      <c r="T78" s="3"/>
      <c r="U78" s="3"/>
      <c r="V78" s="6"/>
      <c r="W78" s="6"/>
      <c r="X78" s="6"/>
    </row>
    <row r="79" spans="1:24" ht="15.75" customHeight="1" x14ac:dyDescent="0.3">
      <c r="A79" s="23"/>
      <c r="B79" s="23"/>
      <c r="C79" s="45"/>
      <c r="D79" s="2"/>
      <c r="E79" s="2"/>
      <c r="F79" s="3"/>
      <c r="G79" s="3"/>
      <c r="H79" s="29" t="e">
        <f>G79/(J78+$B$3)*100</f>
        <v>#VALUE!</v>
      </c>
      <c r="I79" s="2"/>
      <c r="J79" s="2" t="str">
        <f t="shared" ref="J79:J142" si="8">IF(I79&lt;&gt;0,J78+I79,"")</f>
        <v/>
      </c>
      <c r="K79" s="2">
        <f>IF(J79&lt;MAX($J$14:$J79),J79-MAX($J$14:$J79),0)</f>
        <v>0</v>
      </c>
      <c r="L79" s="9" t="e">
        <f t="shared" ref="L79:L142" si="9">K79/(J78+$B$3)</f>
        <v>#VALUE!</v>
      </c>
      <c r="M79" s="3">
        <f t="shared" ref="M79:M142" si="10">WEEKNUM(A79,21)</f>
        <v>52</v>
      </c>
      <c r="N79" s="3">
        <f t="shared" ref="N79:N142" si="11">WEEKNUM(B79,21)</f>
        <v>52</v>
      </c>
      <c r="O79" s="24">
        <f t="shared" ref="O79:O142" si="12">B79-A79</f>
        <v>0</v>
      </c>
      <c r="P79" s="3"/>
      <c r="Q79" s="3"/>
      <c r="R79" s="3"/>
      <c r="S79" s="5"/>
      <c r="T79" s="3"/>
      <c r="U79" s="3"/>
      <c r="V79" s="6"/>
      <c r="W79" s="6"/>
      <c r="X79" s="6"/>
    </row>
    <row r="80" spans="1:24" ht="15.75" customHeight="1" x14ac:dyDescent="0.3">
      <c r="A80" s="23"/>
      <c r="B80" s="23"/>
      <c r="C80" s="45"/>
      <c r="D80" s="2"/>
      <c r="E80" s="2"/>
      <c r="F80" s="3"/>
      <c r="G80" s="3"/>
      <c r="H80" s="29" t="e">
        <f>G80/(J78+$B$3)*100</f>
        <v>#VALUE!</v>
      </c>
      <c r="I80" s="2"/>
      <c r="J80" s="2" t="str">
        <f t="shared" si="8"/>
        <v/>
      </c>
      <c r="K80" s="2">
        <f>IF(J80&lt;MAX($J$14:$J80),J80-MAX($J$14:$J80),0)</f>
        <v>0</v>
      </c>
      <c r="L80" s="9" t="e">
        <f t="shared" si="9"/>
        <v>#VALUE!</v>
      </c>
      <c r="M80" s="3">
        <f t="shared" si="10"/>
        <v>52</v>
      </c>
      <c r="N80" s="3">
        <f t="shared" si="11"/>
        <v>52</v>
      </c>
      <c r="O80" s="24">
        <f t="shared" si="12"/>
        <v>0</v>
      </c>
      <c r="P80" s="3"/>
      <c r="Q80" s="3"/>
      <c r="R80" s="3"/>
      <c r="S80" s="5"/>
      <c r="T80" s="3"/>
      <c r="U80" s="3"/>
      <c r="V80" s="6"/>
      <c r="W80" s="6"/>
      <c r="X80" s="6"/>
    </row>
    <row r="81" spans="1:24" ht="15.75" customHeight="1" x14ac:dyDescent="0.3">
      <c r="A81" s="23"/>
      <c r="B81" s="23"/>
      <c r="C81" s="45"/>
      <c r="D81" s="2"/>
      <c r="E81" s="2"/>
      <c r="F81" s="3"/>
      <c r="G81" s="3"/>
      <c r="H81" s="29" t="e">
        <f>G81/(J80+$B$3)*100</f>
        <v>#VALUE!</v>
      </c>
      <c r="I81" s="2"/>
      <c r="J81" s="2" t="str">
        <f t="shared" si="8"/>
        <v/>
      </c>
      <c r="K81" s="2">
        <f>IF(J81&lt;MAX($J$14:$J81),J81-MAX($J$14:$J81),0)</f>
        <v>0</v>
      </c>
      <c r="L81" s="9" t="e">
        <f t="shared" si="9"/>
        <v>#VALUE!</v>
      </c>
      <c r="M81" s="3">
        <f t="shared" si="10"/>
        <v>52</v>
      </c>
      <c r="N81" s="3">
        <f t="shared" si="11"/>
        <v>52</v>
      </c>
      <c r="O81" s="24">
        <f t="shared" si="12"/>
        <v>0</v>
      </c>
      <c r="P81" s="3"/>
      <c r="Q81" s="3"/>
      <c r="R81" s="3"/>
      <c r="S81" s="5"/>
      <c r="T81" s="3"/>
      <c r="U81" s="3"/>
      <c r="V81" s="6"/>
      <c r="W81" s="6"/>
      <c r="X81" s="6"/>
    </row>
    <row r="82" spans="1:24" ht="15.75" customHeight="1" x14ac:dyDescent="0.3">
      <c r="A82" s="23"/>
      <c r="B82" s="23"/>
      <c r="C82" s="45"/>
      <c r="D82" s="2"/>
      <c r="E82" s="2"/>
      <c r="F82" s="3"/>
      <c r="G82" s="3"/>
      <c r="H82" s="29" t="e">
        <f>G82/(J81+$B$3)*100</f>
        <v>#VALUE!</v>
      </c>
      <c r="I82" s="2"/>
      <c r="J82" s="2" t="str">
        <f t="shared" si="8"/>
        <v/>
      </c>
      <c r="K82" s="2">
        <f>IF(J82&lt;MAX($J$14:$J82),J82-MAX($J$14:$J82),0)</f>
        <v>0</v>
      </c>
      <c r="L82" s="9" t="e">
        <f t="shared" si="9"/>
        <v>#VALUE!</v>
      </c>
      <c r="M82" s="3">
        <f t="shared" si="10"/>
        <v>52</v>
      </c>
      <c r="N82" s="3">
        <f t="shared" si="11"/>
        <v>52</v>
      </c>
      <c r="O82" s="24">
        <f t="shared" si="12"/>
        <v>0</v>
      </c>
      <c r="P82" s="3"/>
      <c r="Q82" s="3"/>
      <c r="R82" s="3"/>
      <c r="S82" s="5"/>
      <c r="T82" s="3"/>
      <c r="U82" s="3"/>
      <c r="V82" s="6"/>
      <c r="W82" s="6"/>
      <c r="X82" s="6"/>
    </row>
    <row r="83" spans="1:24" ht="15.75" customHeight="1" x14ac:dyDescent="0.3">
      <c r="A83" s="23"/>
      <c r="B83" s="23"/>
      <c r="C83" s="45"/>
      <c r="D83" s="2"/>
      <c r="E83" s="2"/>
      <c r="F83" s="3"/>
      <c r="G83" s="3"/>
      <c r="H83" s="29" t="e">
        <f>G83/(J82+$B$3)*100</f>
        <v>#VALUE!</v>
      </c>
      <c r="I83" s="2"/>
      <c r="J83" s="2" t="str">
        <f t="shared" si="8"/>
        <v/>
      </c>
      <c r="K83" s="2">
        <f>IF(J83&lt;MAX($J$14:$J83),J83-MAX($J$14:$J83),0)</f>
        <v>0</v>
      </c>
      <c r="L83" s="9" t="e">
        <f t="shared" si="9"/>
        <v>#VALUE!</v>
      </c>
      <c r="M83" s="3">
        <f t="shared" si="10"/>
        <v>52</v>
      </c>
      <c r="N83" s="3">
        <f t="shared" si="11"/>
        <v>52</v>
      </c>
      <c r="O83" s="24">
        <f t="shared" si="12"/>
        <v>0</v>
      </c>
      <c r="P83" s="3"/>
      <c r="Q83" s="3"/>
      <c r="R83" s="3"/>
      <c r="S83" s="5"/>
      <c r="T83" s="3"/>
      <c r="U83" s="3"/>
      <c r="V83" s="6"/>
      <c r="W83" s="6"/>
      <c r="X83" s="6"/>
    </row>
    <row r="84" spans="1:24" ht="15.75" customHeight="1" x14ac:dyDescent="0.3">
      <c r="A84" s="23"/>
      <c r="B84" s="23"/>
      <c r="C84" s="45"/>
      <c r="D84" s="2"/>
      <c r="E84" s="2"/>
      <c r="F84" s="3"/>
      <c r="G84" s="3"/>
      <c r="H84" s="29" t="e">
        <f>G84/(J82+$B$3)*100</f>
        <v>#VALUE!</v>
      </c>
      <c r="I84" s="2"/>
      <c r="J84" s="2" t="str">
        <f t="shared" si="8"/>
        <v/>
      </c>
      <c r="K84" s="2">
        <f>IF(J84&lt;MAX($J$14:$J84),J84-MAX($J$14:$J84),0)</f>
        <v>0</v>
      </c>
      <c r="L84" s="9" t="e">
        <f t="shared" si="9"/>
        <v>#VALUE!</v>
      </c>
      <c r="M84" s="3">
        <f t="shared" si="10"/>
        <v>52</v>
      </c>
      <c r="N84" s="3">
        <f t="shared" si="11"/>
        <v>52</v>
      </c>
      <c r="O84" s="24">
        <f t="shared" si="12"/>
        <v>0</v>
      </c>
      <c r="P84" s="3"/>
      <c r="Q84" s="3"/>
      <c r="R84" s="3"/>
      <c r="S84" s="5"/>
      <c r="T84" s="3"/>
      <c r="U84" s="3"/>
      <c r="V84" s="6"/>
      <c r="W84" s="6"/>
      <c r="X84" s="6"/>
    </row>
    <row r="85" spans="1:24" ht="15.75" customHeight="1" x14ac:dyDescent="0.3">
      <c r="A85" s="23"/>
      <c r="B85" s="23"/>
      <c r="C85" s="45"/>
      <c r="D85" s="2"/>
      <c r="E85" s="2"/>
      <c r="F85" s="3"/>
      <c r="G85" s="3"/>
      <c r="H85" s="29" t="e">
        <f>G85/(J84+$B$3)*100</f>
        <v>#VALUE!</v>
      </c>
      <c r="I85" s="2"/>
      <c r="J85" s="2" t="str">
        <f t="shared" si="8"/>
        <v/>
      </c>
      <c r="K85" s="2">
        <f>IF(J85&lt;MAX($J$14:$J85),J85-MAX($J$14:$J85),0)</f>
        <v>0</v>
      </c>
      <c r="L85" s="9" t="e">
        <f t="shared" si="9"/>
        <v>#VALUE!</v>
      </c>
      <c r="M85" s="3">
        <f t="shared" si="10"/>
        <v>52</v>
      </c>
      <c r="N85" s="3">
        <f t="shared" si="11"/>
        <v>52</v>
      </c>
      <c r="O85" s="24">
        <f t="shared" si="12"/>
        <v>0</v>
      </c>
      <c r="P85" s="3"/>
      <c r="Q85" s="3"/>
      <c r="R85" s="3"/>
      <c r="S85" s="5"/>
      <c r="T85" s="3"/>
      <c r="U85" s="3"/>
      <c r="V85" s="6"/>
      <c r="W85" s="6"/>
      <c r="X85" s="6"/>
    </row>
    <row r="86" spans="1:24" ht="15.75" customHeight="1" x14ac:dyDescent="0.3">
      <c r="A86" s="23"/>
      <c r="B86" s="23"/>
      <c r="C86" s="45"/>
      <c r="D86" s="2"/>
      <c r="E86" s="2"/>
      <c r="F86" s="3"/>
      <c r="G86" s="3"/>
      <c r="H86" s="29" t="e">
        <f>G86/(J85+$B$3)*100</f>
        <v>#VALUE!</v>
      </c>
      <c r="I86" s="2"/>
      <c r="J86" s="2" t="str">
        <f t="shared" si="8"/>
        <v/>
      </c>
      <c r="K86" s="2">
        <f>IF(J86&lt;MAX($J$14:$J86),J86-MAX($J$14:$J86),0)</f>
        <v>0</v>
      </c>
      <c r="L86" s="9" t="e">
        <f t="shared" si="9"/>
        <v>#VALUE!</v>
      </c>
      <c r="M86" s="3">
        <f t="shared" si="10"/>
        <v>52</v>
      </c>
      <c r="N86" s="3">
        <f t="shared" si="11"/>
        <v>52</v>
      </c>
      <c r="O86" s="24">
        <f t="shared" si="12"/>
        <v>0</v>
      </c>
      <c r="P86" s="3"/>
      <c r="Q86" s="3"/>
      <c r="R86" s="3"/>
      <c r="S86" s="5"/>
      <c r="T86" s="3"/>
      <c r="U86" s="3"/>
      <c r="V86" s="6"/>
      <c r="W86" s="6"/>
      <c r="X86" s="6"/>
    </row>
    <row r="87" spans="1:24" ht="15.75" customHeight="1" x14ac:dyDescent="0.3">
      <c r="A87" s="23"/>
      <c r="B87" s="23"/>
      <c r="C87" s="45"/>
      <c r="D87" s="2"/>
      <c r="E87" s="2"/>
      <c r="F87" s="3"/>
      <c r="G87" s="3"/>
      <c r="H87" s="29" t="e">
        <f>G87/(J86+$B$3)*100</f>
        <v>#VALUE!</v>
      </c>
      <c r="I87" s="2"/>
      <c r="J87" s="2" t="str">
        <f t="shared" si="8"/>
        <v/>
      </c>
      <c r="K87" s="2">
        <f>IF(J87&lt;MAX($J$14:$J87),J87-MAX($J$14:$J87),0)</f>
        <v>0</v>
      </c>
      <c r="L87" s="9" t="e">
        <f t="shared" si="9"/>
        <v>#VALUE!</v>
      </c>
      <c r="M87" s="3">
        <f t="shared" si="10"/>
        <v>52</v>
      </c>
      <c r="N87" s="3">
        <f t="shared" si="11"/>
        <v>52</v>
      </c>
      <c r="O87" s="24">
        <f t="shared" si="12"/>
        <v>0</v>
      </c>
      <c r="P87" s="3"/>
      <c r="Q87" s="3"/>
      <c r="R87" s="3"/>
      <c r="S87" s="5"/>
      <c r="T87" s="3"/>
      <c r="U87" s="3"/>
      <c r="V87" s="6"/>
      <c r="W87" s="6"/>
      <c r="X87" s="6"/>
    </row>
    <row r="88" spans="1:24" ht="15.75" customHeight="1" x14ac:dyDescent="0.3">
      <c r="A88" s="23"/>
      <c r="B88" s="23"/>
      <c r="C88" s="45"/>
      <c r="D88" s="2"/>
      <c r="E88" s="2"/>
      <c r="F88" s="3"/>
      <c r="G88" s="3"/>
      <c r="H88" s="29" t="e">
        <f>G88/(J86+$B$3)*100</f>
        <v>#VALUE!</v>
      </c>
      <c r="I88" s="2"/>
      <c r="J88" s="2" t="str">
        <f t="shared" si="8"/>
        <v/>
      </c>
      <c r="K88" s="2">
        <f>IF(J88&lt;MAX($J$14:$J88),J88-MAX($J$14:$J88),0)</f>
        <v>0</v>
      </c>
      <c r="L88" s="9" t="e">
        <f t="shared" si="9"/>
        <v>#VALUE!</v>
      </c>
      <c r="M88" s="3">
        <f t="shared" si="10"/>
        <v>52</v>
      </c>
      <c r="N88" s="3">
        <f t="shared" si="11"/>
        <v>52</v>
      </c>
      <c r="O88" s="24">
        <f t="shared" si="12"/>
        <v>0</v>
      </c>
      <c r="P88" s="3"/>
      <c r="Q88" s="3"/>
      <c r="R88" s="3"/>
      <c r="S88" s="5"/>
      <c r="T88" s="3"/>
      <c r="U88" s="3"/>
      <c r="V88" s="6"/>
      <c r="W88" s="6"/>
      <c r="X88" s="6"/>
    </row>
    <row r="89" spans="1:24" ht="15.75" customHeight="1" x14ac:dyDescent="0.3">
      <c r="A89" s="23"/>
      <c r="B89" s="23"/>
      <c r="C89" s="45"/>
      <c r="D89" s="2"/>
      <c r="E89" s="2"/>
      <c r="F89" s="3"/>
      <c r="G89" s="3"/>
      <c r="H89" s="29" t="e">
        <f>G89/(J88+$B$3)*100</f>
        <v>#VALUE!</v>
      </c>
      <c r="I89" s="2"/>
      <c r="J89" s="2" t="str">
        <f t="shared" si="8"/>
        <v/>
      </c>
      <c r="K89" s="2">
        <f>IF(J89&lt;MAX($J$14:$J89),J89-MAX($J$14:$J89),0)</f>
        <v>0</v>
      </c>
      <c r="L89" s="9" t="e">
        <f t="shared" si="9"/>
        <v>#VALUE!</v>
      </c>
      <c r="M89" s="3">
        <f t="shared" si="10"/>
        <v>52</v>
      </c>
      <c r="N89" s="3">
        <f t="shared" si="11"/>
        <v>52</v>
      </c>
      <c r="O89" s="24">
        <f t="shared" si="12"/>
        <v>0</v>
      </c>
      <c r="P89" s="3"/>
      <c r="Q89" s="3"/>
      <c r="R89" s="3"/>
      <c r="S89" s="5"/>
      <c r="T89" s="3"/>
      <c r="U89" s="3"/>
      <c r="V89" s="6"/>
      <c r="W89" s="6"/>
      <c r="X89" s="6"/>
    </row>
    <row r="90" spans="1:24" ht="15.75" customHeight="1" x14ac:dyDescent="0.3">
      <c r="A90" s="23"/>
      <c r="B90" s="23"/>
      <c r="C90" s="45"/>
      <c r="D90" s="2"/>
      <c r="E90" s="2"/>
      <c r="F90" s="3"/>
      <c r="G90" s="3"/>
      <c r="H90" s="29" t="e">
        <f>G90/(J89+$B$3)*100</f>
        <v>#VALUE!</v>
      </c>
      <c r="I90" s="2"/>
      <c r="J90" s="2" t="str">
        <f t="shared" si="8"/>
        <v/>
      </c>
      <c r="K90" s="2">
        <f>IF(J90&lt;MAX($J$14:$J90),J90-MAX($J$14:$J90),0)</f>
        <v>0</v>
      </c>
      <c r="L90" s="9" t="e">
        <f t="shared" si="9"/>
        <v>#VALUE!</v>
      </c>
      <c r="M90" s="3">
        <f t="shared" si="10"/>
        <v>52</v>
      </c>
      <c r="N90" s="3">
        <f t="shared" si="11"/>
        <v>52</v>
      </c>
      <c r="O90" s="24">
        <f t="shared" si="12"/>
        <v>0</v>
      </c>
      <c r="P90" s="3"/>
      <c r="Q90" s="3"/>
      <c r="R90" s="3"/>
      <c r="S90" s="5"/>
      <c r="T90" s="3"/>
      <c r="U90" s="3"/>
      <c r="V90" s="6"/>
      <c r="W90" s="6"/>
      <c r="X90" s="6"/>
    </row>
    <row r="91" spans="1:24" ht="15.75" customHeight="1" x14ac:dyDescent="0.3">
      <c r="A91" s="23"/>
      <c r="B91" s="23"/>
      <c r="C91" s="45"/>
      <c r="D91" s="2"/>
      <c r="E91" s="2"/>
      <c r="F91" s="3"/>
      <c r="G91" s="3"/>
      <c r="H91" s="29" t="e">
        <f>G91/(J90+$B$3)*100</f>
        <v>#VALUE!</v>
      </c>
      <c r="I91" s="2"/>
      <c r="J91" s="2" t="str">
        <f t="shared" si="8"/>
        <v/>
      </c>
      <c r="K91" s="2">
        <f>IF(J91&lt;MAX($J$14:$J91),J91-MAX($J$14:$J91),0)</f>
        <v>0</v>
      </c>
      <c r="L91" s="9" t="e">
        <f t="shared" si="9"/>
        <v>#VALUE!</v>
      </c>
      <c r="M91" s="3">
        <f t="shared" si="10"/>
        <v>52</v>
      </c>
      <c r="N91" s="3">
        <f t="shared" si="11"/>
        <v>52</v>
      </c>
      <c r="O91" s="24">
        <f t="shared" si="12"/>
        <v>0</v>
      </c>
      <c r="P91" s="3"/>
      <c r="Q91" s="3"/>
      <c r="R91" s="3"/>
      <c r="S91" s="5"/>
      <c r="T91" s="3"/>
      <c r="U91" s="3"/>
      <c r="V91" s="6"/>
      <c r="W91" s="6"/>
      <c r="X91" s="6"/>
    </row>
    <row r="92" spans="1:24" ht="15.75" customHeight="1" x14ac:dyDescent="0.3">
      <c r="A92" s="23"/>
      <c r="B92" s="23"/>
      <c r="C92" s="45"/>
      <c r="D92" s="2"/>
      <c r="E92" s="2"/>
      <c r="F92" s="3"/>
      <c r="G92" s="3"/>
      <c r="H92" s="29" t="e">
        <f>G92/(J90+$B$3)*100</f>
        <v>#VALUE!</v>
      </c>
      <c r="I92" s="2"/>
      <c r="J92" s="2" t="str">
        <f t="shared" si="8"/>
        <v/>
      </c>
      <c r="K92" s="2">
        <f>IF(J92&lt;MAX($J$14:$J92),J92-MAX($J$14:$J92),0)</f>
        <v>0</v>
      </c>
      <c r="L92" s="9" t="e">
        <f t="shared" si="9"/>
        <v>#VALUE!</v>
      </c>
      <c r="M92" s="3">
        <f t="shared" si="10"/>
        <v>52</v>
      </c>
      <c r="N92" s="3">
        <f t="shared" si="11"/>
        <v>52</v>
      </c>
      <c r="O92" s="24">
        <f t="shared" si="12"/>
        <v>0</v>
      </c>
      <c r="P92" s="3"/>
      <c r="Q92" s="3"/>
      <c r="R92" s="3"/>
      <c r="S92" s="5"/>
      <c r="T92" s="3"/>
      <c r="U92" s="3"/>
      <c r="V92" s="6"/>
      <c r="W92" s="6"/>
      <c r="X92" s="6"/>
    </row>
    <row r="93" spans="1:24" ht="15.75" customHeight="1" x14ac:dyDescent="0.3">
      <c r="A93" s="23"/>
      <c r="B93" s="23"/>
      <c r="C93" s="45"/>
      <c r="D93" s="2"/>
      <c r="E93" s="2"/>
      <c r="F93" s="3"/>
      <c r="G93" s="3"/>
      <c r="H93" s="29" t="e">
        <f>G93/(J92+$B$3)*100</f>
        <v>#VALUE!</v>
      </c>
      <c r="I93" s="2"/>
      <c r="J93" s="2" t="str">
        <f t="shared" si="8"/>
        <v/>
      </c>
      <c r="K93" s="2">
        <f>IF(J93&lt;MAX($J$14:$J93),J93-MAX($J$14:$J93),0)</f>
        <v>0</v>
      </c>
      <c r="L93" s="9" t="e">
        <f t="shared" si="9"/>
        <v>#VALUE!</v>
      </c>
      <c r="M93" s="3">
        <f t="shared" si="10"/>
        <v>52</v>
      </c>
      <c r="N93" s="3">
        <f t="shared" si="11"/>
        <v>52</v>
      </c>
      <c r="O93" s="24">
        <f t="shared" si="12"/>
        <v>0</v>
      </c>
      <c r="P93" s="3"/>
      <c r="Q93" s="3"/>
      <c r="R93" s="3"/>
      <c r="S93" s="5"/>
      <c r="T93" s="3"/>
      <c r="U93" s="3"/>
      <c r="V93" s="6"/>
      <c r="W93" s="6"/>
      <c r="X93" s="6"/>
    </row>
    <row r="94" spans="1:24" ht="15.75" customHeight="1" x14ac:dyDescent="0.3">
      <c r="A94" s="23"/>
      <c r="B94" s="23"/>
      <c r="C94" s="45"/>
      <c r="D94" s="2"/>
      <c r="E94" s="2"/>
      <c r="F94" s="3"/>
      <c r="G94" s="3"/>
      <c r="H94" s="29" t="e">
        <f>G94/(J93+$B$3)*100</f>
        <v>#VALUE!</v>
      </c>
      <c r="I94" s="2"/>
      <c r="J94" s="2" t="str">
        <f t="shared" si="8"/>
        <v/>
      </c>
      <c r="K94" s="2">
        <f>IF(J94&lt;MAX($J$14:$J94),J94-MAX($J$14:$J94),0)</f>
        <v>0</v>
      </c>
      <c r="L94" s="9" t="e">
        <f t="shared" si="9"/>
        <v>#VALUE!</v>
      </c>
      <c r="M94" s="3">
        <f t="shared" si="10"/>
        <v>52</v>
      </c>
      <c r="N94" s="3">
        <f t="shared" si="11"/>
        <v>52</v>
      </c>
      <c r="O94" s="24">
        <f t="shared" si="12"/>
        <v>0</v>
      </c>
      <c r="P94" s="3"/>
      <c r="Q94" s="3"/>
      <c r="R94" s="3"/>
      <c r="S94" s="5"/>
      <c r="T94" s="3"/>
      <c r="U94" s="3"/>
      <c r="V94" s="6"/>
      <c r="W94" s="6"/>
      <c r="X94" s="6"/>
    </row>
    <row r="95" spans="1:24" ht="15.75" customHeight="1" x14ac:dyDescent="0.3">
      <c r="A95" s="23"/>
      <c r="B95" s="23"/>
      <c r="C95" s="45"/>
      <c r="D95" s="2"/>
      <c r="E95" s="2"/>
      <c r="F95" s="3"/>
      <c r="G95" s="3"/>
      <c r="H95" s="29" t="e">
        <f>G95/(J94+$B$3)*100</f>
        <v>#VALUE!</v>
      </c>
      <c r="I95" s="2"/>
      <c r="J95" s="2" t="str">
        <f t="shared" si="8"/>
        <v/>
      </c>
      <c r="K95" s="2">
        <f>IF(J95&lt;MAX($J$14:$J95),J95-MAX($J$14:$J95),0)</f>
        <v>0</v>
      </c>
      <c r="L95" s="9" t="e">
        <f t="shared" si="9"/>
        <v>#VALUE!</v>
      </c>
      <c r="M95" s="3">
        <f t="shared" si="10"/>
        <v>52</v>
      </c>
      <c r="N95" s="3">
        <f t="shared" si="11"/>
        <v>52</v>
      </c>
      <c r="O95" s="24">
        <f t="shared" si="12"/>
        <v>0</v>
      </c>
      <c r="P95" s="3"/>
      <c r="Q95" s="3"/>
      <c r="R95" s="3"/>
      <c r="S95" s="5"/>
      <c r="T95" s="3"/>
      <c r="U95" s="3"/>
      <c r="V95" s="6"/>
      <c r="W95" s="6"/>
      <c r="X95" s="6"/>
    </row>
    <row r="96" spans="1:24" ht="15.75" customHeight="1" x14ac:dyDescent="0.3">
      <c r="A96" s="23"/>
      <c r="B96" s="23"/>
      <c r="C96" s="45"/>
      <c r="D96" s="2"/>
      <c r="E96" s="2"/>
      <c r="F96" s="3"/>
      <c r="G96" s="3"/>
      <c r="H96" s="29" t="e">
        <f>G96/(J94+$B$3)*100</f>
        <v>#VALUE!</v>
      </c>
      <c r="I96" s="2"/>
      <c r="J96" s="2" t="str">
        <f t="shared" si="8"/>
        <v/>
      </c>
      <c r="K96" s="2">
        <f>IF(J96&lt;MAX($J$14:$J96),J96-MAX($J$14:$J96),0)</f>
        <v>0</v>
      </c>
      <c r="L96" s="9" t="e">
        <f t="shared" si="9"/>
        <v>#VALUE!</v>
      </c>
      <c r="M96" s="3">
        <f t="shared" si="10"/>
        <v>52</v>
      </c>
      <c r="N96" s="3">
        <f t="shared" si="11"/>
        <v>52</v>
      </c>
      <c r="O96" s="24">
        <f t="shared" si="12"/>
        <v>0</v>
      </c>
      <c r="P96" s="3"/>
      <c r="Q96" s="3"/>
      <c r="R96" s="3"/>
      <c r="S96" s="5"/>
      <c r="T96" s="3"/>
      <c r="U96" s="3"/>
      <c r="V96" s="6"/>
      <c r="W96" s="6"/>
      <c r="X96" s="6"/>
    </row>
    <row r="97" spans="1:24" ht="15.75" customHeight="1" x14ac:dyDescent="0.3">
      <c r="A97" s="23"/>
      <c r="B97" s="23"/>
      <c r="C97" s="45"/>
      <c r="D97" s="2"/>
      <c r="E97" s="2"/>
      <c r="F97" s="3"/>
      <c r="G97" s="3"/>
      <c r="H97" s="29" t="e">
        <f>G97/(J96+$B$3)*100</f>
        <v>#VALUE!</v>
      </c>
      <c r="I97" s="2"/>
      <c r="J97" s="2" t="str">
        <f t="shared" si="8"/>
        <v/>
      </c>
      <c r="K97" s="2">
        <f>IF(J97&lt;MAX($J$14:$J97),J97-MAX($J$14:$J97),0)</f>
        <v>0</v>
      </c>
      <c r="L97" s="9" t="e">
        <f t="shared" si="9"/>
        <v>#VALUE!</v>
      </c>
      <c r="M97" s="3">
        <f t="shared" si="10"/>
        <v>52</v>
      </c>
      <c r="N97" s="3">
        <f t="shared" si="11"/>
        <v>52</v>
      </c>
      <c r="O97" s="24">
        <f t="shared" si="12"/>
        <v>0</v>
      </c>
      <c r="P97" s="3"/>
      <c r="Q97" s="3"/>
      <c r="R97" s="3"/>
      <c r="S97" s="5"/>
      <c r="T97" s="3"/>
      <c r="U97" s="3"/>
      <c r="V97" s="6"/>
      <c r="W97" s="6"/>
      <c r="X97" s="6"/>
    </row>
    <row r="98" spans="1:24" ht="15.75" customHeight="1" x14ac:dyDescent="0.3">
      <c r="A98" s="23"/>
      <c r="B98" s="23"/>
      <c r="C98" s="45"/>
      <c r="D98" s="2"/>
      <c r="E98" s="2"/>
      <c r="F98" s="3"/>
      <c r="G98" s="3"/>
      <c r="H98" s="29" t="e">
        <f>G98/(J97+$B$3)*100</f>
        <v>#VALUE!</v>
      </c>
      <c r="I98" s="2"/>
      <c r="J98" s="2" t="str">
        <f t="shared" si="8"/>
        <v/>
      </c>
      <c r="K98" s="2">
        <f>IF(J98&lt;MAX($J$14:$J98),J98-MAX($J$14:$J98),0)</f>
        <v>0</v>
      </c>
      <c r="L98" s="9" t="e">
        <f t="shared" si="9"/>
        <v>#VALUE!</v>
      </c>
      <c r="M98" s="3">
        <f t="shared" si="10"/>
        <v>52</v>
      </c>
      <c r="N98" s="3">
        <f t="shared" si="11"/>
        <v>52</v>
      </c>
      <c r="O98" s="24">
        <f t="shared" si="12"/>
        <v>0</v>
      </c>
      <c r="P98" s="3"/>
      <c r="Q98" s="3"/>
      <c r="R98" s="3"/>
      <c r="S98" s="5"/>
      <c r="T98" s="3"/>
      <c r="U98" s="3"/>
      <c r="V98" s="6"/>
      <c r="W98" s="6"/>
      <c r="X98" s="6"/>
    </row>
    <row r="99" spans="1:24" ht="15.75" customHeight="1" x14ac:dyDescent="0.3">
      <c r="A99" s="23"/>
      <c r="B99" s="23"/>
      <c r="C99" s="45"/>
      <c r="D99" s="2"/>
      <c r="E99" s="2"/>
      <c r="F99" s="3"/>
      <c r="G99" s="3"/>
      <c r="H99" s="29" t="e">
        <f>G99/(J98+$B$3)*100</f>
        <v>#VALUE!</v>
      </c>
      <c r="I99" s="2"/>
      <c r="J99" s="2" t="str">
        <f t="shared" si="8"/>
        <v/>
      </c>
      <c r="K99" s="2">
        <f>IF(J99&lt;MAX($J$14:$J99),J99-MAX($J$14:$J99),0)</f>
        <v>0</v>
      </c>
      <c r="L99" s="9" t="e">
        <f t="shared" si="9"/>
        <v>#VALUE!</v>
      </c>
      <c r="M99" s="3">
        <f t="shared" si="10"/>
        <v>52</v>
      </c>
      <c r="N99" s="3">
        <f t="shared" si="11"/>
        <v>52</v>
      </c>
      <c r="O99" s="24">
        <f t="shared" si="12"/>
        <v>0</v>
      </c>
      <c r="P99" s="3"/>
      <c r="Q99" s="3"/>
      <c r="R99" s="3"/>
      <c r="S99" s="5"/>
      <c r="T99" s="3"/>
      <c r="U99" s="3"/>
      <c r="V99" s="6"/>
      <c r="W99" s="6"/>
      <c r="X99" s="6"/>
    </row>
    <row r="100" spans="1:24" ht="15.75" customHeight="1" x14ac:dyDescent="0.3">
      <c r="A100" s="23"/>
      <c r="B100" s="23"/>
      <c r="C100" s="45"/>
      <c r="D100" s="2"/>
      <c r="E100" s="2"/>
      <c r="F100" s="3"/>
      <c r="G100" s="3"/>
      <c r="H100" s="29" t="e">
        <f>G100/(J98+$B$3)*100</f>
        <v>#VALUE!</v>
      </c>
      <c r="I100" s="2"/>
      <c r="J100" s="2" t="str">
        <f t="shared" si="8"/>
        <v/>
      </c>
      <c r="K100" s="2">
        <f>IF(J100&lt;MAX($J$14:$J100),J100-MAX($J$14:$J100),0)</f>
        <v>0</v>
      </c>
      <c r="L100" s="9" t="e">
        <f t="shared" si="9"/>
        <v>#VALUE!</v>
      </c>
      <c r="M100" s="3">
        <f t="shared" si="10"/>
        <v>52</v>
      </c>
      <c r="N100" s="3">
        <f t="shared" si="11"/>
        <v>52</v>
      </c>
      <c r="O100" s="24">
        <f t="shared" si="12"/>
        <v>0</v>
      </c>
      <c r="P100" s="3"/>
      <c r="Q100" s="3"/>
      <c r="R100" s="3"/>
      <c r="S100" s="5"/>
      <c r="T100" s="3"/>
      <c r="U100" s="3"/>
      <c r="V100" s="6"/>
      <c r="W100" s="6"/>
      <c r="X100" s="6"/>
    </row>
    <row r="101" spans="1:24" ht="15.75" customHeight="1" x14ac:dyDescent="0.3">
      <c r="A101" s="23"/>
      <c r="B101" s="23"/>
      <c r="C101" s="45"/>
      <c r="D101" s="2"/>
      <c r="E101" s="2"/>
      <c r="F101" s="3"/>
      <c r="G101" s="3"/>
      <c r="H101" s="29" t="e">
        <f>G101/(J100+$B$3)*100</f>
        <v>#VALUE!</v>
      </c>
      <c r="I101" s="2"/>
      <c r="J101" s="2" t="str">
        <f t="shared" si="8"/>
        <v/>
      </c>
      <c r="K101" s="2">
        <f>IF(J101&lt;MAX($J$14:$J101),J101-MAX($J$14:$J101),0)</f>
        <v>0</v>
      </c>
      <c r="L101" s="9" t="e">
        <f t="shared" si="9"/>
        <v>#VALUE!</v>
      </c>
      <c r="M101" s="3">
        <f t="shared" si="10"/>
        <v>52</v>
      </c>
      <c r="N101" s="3">
        <f t="shared" si="11"/>
        <v>52</v>
      </c>
      <c r="O101" s="24">
        <f t="shared" si="12"/>
        <v>0</v>
      </c>
      <c r="P101" s="3"/>
      <c r="Q101" s="3"/>
      <c r="R101" s="3"/>
      <c r="S101" s="5"/>
      <c r="T101" s="3"/>
      <c r="U101" s="3"/>
      <c r="V101" s="6"/>
      <c r="W101" s="6"/>
      <c r="X101" s="6"/>
    </row>
    <row r="102" spans="1:24" ht="15.75" customHeight="1" x14ac:dyDescent="0.3">
      <c r="A102" s="23"/>
      <c r="B102" s="23"/>
      <c r="C102" s="45"/>
      <c r="D102" s="2"/>
      <c r="E102" s="2"/>
      <c r="F102" s="3"/>
      <c r="G102" s="3"/>
      <c r="H102" s="29" t="e">
        <f>G102/(J101+$B$3)*100</f>
        <v>#VALUE!</v>
      </c>
      <c r="I102" s="2"/>
      <c r="J102" s="2" t="str">
        <f t="shared" si="8"/>
        <v/>
      </c>
      <c r="K102" s="2">
        <f>IF(J102&lt;MAX($J$14:$J102),J102-MAX($J$14:$J102),0)</f>
        <v>0</v>
      </c>
      <c r="L102" s="9" t="e">
        <f t="shared" si="9"/>
        <v>#VALUE!</v>
      </c>
      <c r="M102" s="3">
        <f t="shared" si="10"/>
        <v>52</v>
      </c>
      <c r="N102" s="3">
        <f t="shared" si="11"/>
        <v>52</v>
      </c>
      <c r="O102" s="24">
        <f t="shared" si="12"/>
        <v>0</v>
      </c>
      <c r="P102" s="3"/>
      <c r="Q102" s="3"/>
      <c r="R102" s="3"/>
      <c r="S102" s="5"/>
      <c r="T102" s="3"/>
      <c r="U102" s="3"/>
      <c r="V102" s="6"/>
      <c r="W102" s="6"/>
      <c r="X102" s="6"/>
    </row>
    <row r="103" spans="1:24" ht="15.75" customHeight="1" x14ac:dyDescent="0.3">
      <c r="A103" s="23"/>
      <c r="B103" s="23"/>
      <c r="C103" s="45"/>
      <c r="D103" s="2"/>
      <c r="E103" s="2"/>
      <c r="F103" s="3"/>
      <c r="G103" s="3"/>
      <c r="H103" s="29" t="e">
        <f>G103/(J102+$B$3)*100</f>
        <v>#VALUE!</v>
      </c>
      <c r="I103" s="2"/>
      <c r="J103" s="2" t="str">
        <f t="shared" si="8"/>
        <v/>
      </c>
      <c r="K103" s="2">
        <f>IF(J103&lt;MAX($J$14:$J103),J103-MAX($J$14:$J103),0)</f>
        <v>0</v>
      </c>
      <c r="L103" s="9" t="e">
        <f t="shared" si="9"/>
        <v>#VALUE!</v>
      </c>
      <c r="M103" s="3">
        <f t="shared" si="10"/>
        <v>52</v>
      </c>
      <c r="N103" s="3">
        <f t="shared" si="11"/>
        <v>52</v>
      </c>
      <c r="O103" s="24">
        <f t="shared" si="12"/>
        <v>0</v>
      </c>
      <c r="P103" s="3"/>
      <c r="Q103" s="3"/>
      <c r="R103" s="3"/>
      <c r="S103" s="5"/>
      <c r="T103" s="3"/>
      <c r="U103" s="3"/>
      <c r="V103" s="6"/>
      <c r="W103" s="6"/>
      <c r="X103" s="6"/>
    </row>
    <row r="104" spans="1:24" ht="15.75" customHeight="1" x14ac:dyDescent="0.3">
      <c r="A104" s="23"/>
      <c r="B104" s="23"/>
      <c r="C104" s="45"/>
      <c r="D104" s="2"/>
      <c r="E104" s="2"/>
      <c r="F104" s="3"/>
      <c r="G104" s="3"/>
      <c r="H104" s="29" t="e">
        <f>G104/(J102+$B$3)*100</f>
        <v>#VALUE!</v>
      </c>
      <c r="I104" s="2"/>
      <c r="J104" s="2" t="str">
        <f t="shared" si="8"/>
        <v/>
      </c>
      <c r="K104" s="2">
        <f>IF(J104&lt;MAX($J$14:$J104),J104-MAX($J$14:$J104),0)</f>
        <v>0</v>
      </c>
      <c r="L104" s="9" t="e">
        <f t="shared" si="9"/>
        <v>#VALUE!</v>
      </c>
      <c r="M104" s="3">
        <f t="shared" si="10"/>
        <v>52</v>
      </c>
      <c r="N104" s="3">
        <f t="shared" si="11"/>
        <v>52</v>
      </c>
      <c r="O104" s="24">
        <f t="shared" si="12"/>
        <v>0</v>
      </c>
      <c r="P104" s="3"/>
      <c r="Q104" s="3"/>
      <c r="R104" s="3"/>
      <c r="S104" s="5"/>
      <c r="T104" s="3"/>
      <c r="U104" s="3"/>
      <c r="V104" s="6"/>
      <c r="W104" s="6"/>
      <c r="X104" s="6"/>
    </row>
    <row r="105" spans="1:24" ht="15.75" customHeight="1" x14ac:dyDescent="0.3">
      <c r="A105" s="23"/>
      <c r="B105" s="23"/>
      <c r="C105" s="45"/>
      <c r="D105" s="2"/>
      <c r="E105" s="2"/>
      <c r="F105" s="2"/>
      <c r="G105" s="2"/>
      <c r="H105" s="29" t="e">
        <f>G105/(J104+$B$3)*100</f>
        <v>#VALUE!</v>
      </c>
      <c r="I105" s="2"/>
      <c r="J105" s="2" t="str">
        <f t="shared" si="8"/>
        <v/>
      </c>
      <c r="K105" s="2">
        <f>IF(J105&lt;MAX($J$14:$J105),J105-MAX($J$14:$J105),0)</f>
        <v>0</v>
      </c>
      <c r="L105" s="9" t="e">
        <f t="shared" si="9"/>
        <v>#VALUE!</v>
      </c>
      <c r="M105" s="3">
        <f t="shared" si="10"/>
        <v>52</v>
      </c>
      <c r="N105" s="3">
        <f t="shared" si="11"/>
        <v>52</v>
      </c>
      <c r="O105" s="24">
        <f t="shared" si="12"/>
        <v>0</v>
      </c>
      <c r="P105" s="3"/>
      <c r="Q105" s="3"/>
      <c r="R105" s="3"/>
      <c r="S105" s="5"/>
      <c r="T105" s="3"/>
      <c r="U105" s="3"/>
      <c r="V105" s="6"/>
      <c r="W105" s="6"/>
      <c r="X105" s="6"/>
    </row>
    <row r="106" spans="1:24" ht="15.75" customHeight="1" x14ac:dyDescent="0.3">
      <c r="A106" s="23"/>
      <c r="B106" s="23"/>
      <c r="C106" s="45"/>
      <c r="D106" s="2"/>
      <c r="E106" s="2"/>
      <c r="F106" s="2"/>
      <c r="G106" s="2"/>
      <c r="H106" s="29" t="e">
        <f>G106/(J105+$B$3)*100</f>
        <v>#VALUE!</v>
      </c>
      <c r="I106" s="2"/>
      <c r="J106" s="2" t="str">
        <f t="shared" si="8"/>
        <v/>
      </c>
      <c r="K106" s="2">
        <f>IF(J106&lt;MAX($J$14:$J106),J106-MAX($J$14:$J106),0)</f>
        <v>0</v>
      </c>
      <c r="L106" s="9" t="e">
        <f t="shared" si="9"/>
        <v>#VALUE!</v>
      </c>
      <c r="M106" s="3">
        <f t="shared" si="10"/>
        <v>52</v>
      </c>
      <c r="N106" s="3">
        <f t="shared" si="11"/>
        <v>52</v>
      </c>
      <c r="O106" s="24">
        <f t="shared" si="12"/>
        <v>0</v>
      </c>
      <c r="P106" s="3"/>
      <c r="Q106" s="3"/>
      <c r="R106" s="3"/>
      <c r="S106" s="5"/>
      <c r="T106" s="3"/>
      <c r="U106" s="3"/>
      <c r="V106" s="6"/>
      <c r="W106" s="6"/>
      <c r="X106" s="6"/>
    </row>
    <row r="107" spans="1:24" ht="15.75" customHeight="1" x14ac:dyDescent="0.3">
      <c r="A107" s="23"/>
      <c r="B107" s="23"/>
      <c r="C107" s="45"/>
      <c r="D107" s="2"/>
      <c r="E107" s="2"/>
      <c r="F107" s="2"/>
      <c r="G107" s="2"/>
      <c r="H107" s="29" t="e">
        <f>G107/(J106+$B$3)*100</f>
        <v>#VALUE!</v>
      </c>
      <c r="I107" s="2"/>
      <c r="J107" s="2" t="str">
        <f t="shared" si="8"/>
        <v/>
      </c>
      <c r="K107" s="2">
        <f>IF(J107&lt;MAX($J$14:$J107),J107-MAX($J$14:$J107),0)</f>
        <v>0</v>
      </c>
      <c r="L107" s="9" t="e">
        <f t="shared" si="9"/>
        <v>#VALUE!</v>
      </c>
      <c r="M107" s="3">
        <f t="shared" si="10"/>
        <v>52</v>
      </c>
      <c r="N107" s="3">
        <f t="shared" si="11"/>
        <v>52</v>
      </c>
      <c r="O107" s="24">
        <f t="shared" si="12"/>
        <v>0</v>
      </c>
      <c r="P107" s="3"/>
      <c r="Q107" s="3"/>
      <c r="R107" s="3"/>
      <c r="S107" s="5"/>
      <c r="T107" s="3"/>
      <c r="U107" s="3"/>
      <c r="V107" s="6"/>
      <c r="W107" s="6"/>
      <c r="X107" s="6"/>
    </row>
    <row r="108" spans="1:24" ht="15.75" customHeight="1" x14ac:dyDescent="0.3">
      <c r="A108" s="23"/>
      <c r="B108" s="23"/>
      <c r="C108" s="45"/>
      <c r="D108" s="2"/>
      <c r="E108" s="2"/>
      <c r="F108" s="2"/>
      <c r="G108" s="2"/>
      <c r="H108" s="29" t="e">
        <f>G108/(J106+$B$3)*100</f>
        <v>#VALUE!</v>
      </c>
      <c r="I108" s="2"/>
      <c r="J108" s="2" t="str">
        <f t="shared" si="8"/>
        <v/>
      </c>
      <c r="K108" s="2">
        <f>IF(J108&lt;MAX($J$14:$J108),J108-MAX($J$14:$J108),0)</f>
        <v>0</v>
      </c>
      <c r="L108" s="9" t="e">
        <f t="shared" si="9"/>
        <v>#VALUE!</v>
      </c>
      <c r="M108" s="3">
        <f t="shared" si="10"/>
        <v>52</v>
      </c>
      <c r="N108" s="3">
        <f t="shared" si="11"/>
        <v>52</v>
      </c>
      <c r="O108" s="24">
        <f t="shared" si="12"/>
        <v>0</v>
      </c>
      <c r="P108" s="3"/>
      <c r="Q108" s="3"/>
      <c r="R108" s="3"/>
      <c r="S108" s="5"/>
      <c r="T108" s="3"/>
      <c r="U108" s="3"/>
      <c r="V108" s="6"/>
      <c r="W108" s="6"/>
      <c r="X108" s="6"/>
    </row>
    <row r="109" spans="1:24" ht="15.75" customHeight="1" x14ac:dyDescent="0.3">
      <c r="A109" s="23"/>
      <c r="B109" s="23"/>
      <c r="C109" s="45"/>
      <c r="D109" s="2"/>
      <c r="E109" s="2"/>
      <c r="F109" s="2"/>
      <c r="G109" s="2"/>
      <c r="H109" s="29" t="e">
        <f>G109/(J108+$B$3)*100</f>
        <v>#VALUE!</v>
      </c>
      <c r="I109" s="2"/>
      <c r="J109" s="2" t="str">
        <f t="shared" si="8"/>
        <v/>
      </c>
      <c r="K109" s="2">
        <f>IF(J109&lt;MAX($J$14:$J109),J109-MAX($J$14:$J109),0)</f>
        <v>0</v>
      </c>
      <c r="L109" s="9" t="e">
        <f t="shared" si="9"/>
        <v>#VALUE!</v>
      </c>
      <c r="M109" s="3">
        <f t="shared" si="10"/>
        <v>52</v>
      </c>
      <c r="N109" s="3">
        <f t="shared" si="11"/>
        <v>52</v>
      </c>
      <c r="O109" s="24">
        <f t="shared" si="12"/>
        <v>0</v>
      </c>
      <c r="P109" s="3"/>
      <c r="Q109" s="3"/>
      <c r="R109" s="3"/>
      <c r="S109" s="5"/>
      <c r="T109" s="3"/>
      <c r="U109" s="3"/>
      <c r="V109" s="6"/>
      <c r="W109" s="6"/>
      <c r="X109" s="6"/>
    </row>
    <row r="110" spans="1:24" ht="15.75" customHeight="1" x14ac:dyDescent="0.3">
      <c r="A110" s="23"/>
      <c r="B110" s="23"/>
      <c r="C110" s="45"/>
      <c r="D110" s="2"/>
      <c r="E110" s="2"/>
      <c r="F110" s="2"/>
      <c r="G110" s="2"/>
      <c r="H110" s="29" t="e">
        <f>G110/(J109+$B$3)*100</f>
        <v>#VALUE!</v>
      </c>
      <c r="I110" s="2"/>
      <c r="J110" s="2" t="str">
        <f t="shared" si="8"/>
        <v/>
      </c>
      <c r="K110" s="2">
        <f>IF(J110&lt;MAX($J$14:$J110),J110-MAX($J$14:$J110),0)</f>
        <v>0</v>
      </c>
      <c r="L110" s="9" t="e">
        <f t="shared" si="9"/>
        <v>#VALUE!</v>
      </c>
      <c r="M110" s="3">
        <f t="shared" si="10"/>
        <v>52</v>
      </c>
      <c r="N110" s="3">
        <f t="shared" si="11"/>
        <v>52</v>
      </c>
      <c r="O110" s="24">
        <f t="shared" si="12"/>
        <v>0</v>
      </c>
      <c r="P110" s="3"/>
      <c r="Q110" s="3"/>
      <c r="R110" s="3"/>
      <c r="S110" s="5"/>
      <c r="T110" s="3"/>
      <c r="U110" s="3"/>
      <c r="V110" s="6"/>
      <c r="W110" s="6"/>
      <c r="X110" s="6"/>
    </row>
    <row r="111" spans="1:24" ht="15.75" customHeight="1" x14ac:dyDescent="0.3">
      <c r="A111" s="23"/>
      <c r="B111" s="23"/>
      <c r="C111" s="45"/>
      <c r="D111" s="2"/>
      <c r="E111" s="2"/>
      <c r="F111" s="2"/>
      <c r="G111" s="2"/>
      <c r="H111" s="29" t="e">
        <f>G111/(J110+$B$3)*100</f>
        <v>#VALUE!</v>
      </c>
      <c r="I111" s="2"/>
      <c r="J111" s="2" t="str">
        <f t="shared" si="8"/>
        <v/>
      </c>
      <c r="K111" s="2">
        <f>IF(J111&lt;MAX($J$14:$J111),J111-MAX($J$14:$J111),0)</f>
        <v>0</v>
      </c>
      <c r="L111" s="9" t="e">
        <f t="shared" si="9"/>
        <v>#VALUE!</v>
      </c>
      <c r="M111" s="3">
        <f t="shared" si="10"/>
        <v>52</v>
      </c>
      <c r="N111" s="3">
        <f t="shared" si="11"/>
        <v>52</v>
      </c>
      <c r="O111" s="24">
        <f t="shared" si="12"/>
        <v>0</v>
      </c>
      <c r="P111" s="3"/>
      <c r="Q111" s="3"/>
      <c r="R111" s="3"/>
      <c r="S111" s="5"/>
      <c r="T111" s="3"/>
      <c r="U111" s="3"/>
      <c r="V111" s="6"/>
      <c r="W111" s="6"/>
      <c r="X111" s="6"/>
    </row>
    <row r="112" spans="1:24" ht="15.75" customHeight="1" x14ac:dyDescent="0.3">
      <c r="A112" s="23"/>
      <c r="B112" s="23"/>
      <c r="C112" s="45"/>
      <c r="D112" s="2"/>
      <c r="E112" s="2"/>
      <c r="F112" s="2"/>
      <c r="G112" s="2"/>
      <c r="H112" s="29" t="e">
        <f>G112/(J110+$B$3)*100</f>
        <v>#VALUE!</v>
      </c>
      <c r="I112" s="2"/>
      <c r="J112" s="2" t="str">
        <f t="shared" si="8"/>
        <v/>
      </c>
      <c r="K112" s="2">
        <f>IF(J112&lt;MAX($J$14:$J112),J112-MAX($J$14:$J112),0)</f>
        <v>0</v>
      </c>
      <c r="L112" s="9" t="e">
        <f t="shared" si="9"/>
        <v>#VALUE!</v>
      </c>
      <c r="M112" s="3">
        <f t="shared" si="10"/>
        <v>52</v>
      </c>
      <c r="N112" s="3">
        <f t="shared" si="11"/>
        <v>52</v>
      </c>
      <c r="O112" s="24">
        <f t="shared" si="12"/>
        <v>0</v>
      </c>
      <c r="P112" s="3"/>
      <c r="Q112" s="3"/>
      <c r="R112" s="3"/>
      <c r="S112" s="5"/>
      <c r="T112" s="3"/>
      <c r="U112" s="3"/>
      <c r="V112" s="6"/>
      <c r="W112" s="6"/>
      <c r="X112" s="6"/>
    </row>
    <row r="113" spans="1:24" ht="15.75" customHeight="1" x14ac:dyDescent="0.3">
      <c r="A113" s="23"/>
      <c r="B113" s="23"/>
      <c r="C113" s="45"/>
      <c r="D113" s="2"/>
      <c r="E113" s="2"/>
      <c r="F113" s="2"/>
      <c r="G113" s="2"/>
      <c r="H113" s="29" t="e">
        <f>G113/(J112+$B$3)*100</f>
        <v>#VALUE!</v>
      </c>
      <c r="I113" s="2"/>
      <c r="J113" s="2" t="str">
        <f t="shared" si="8"/>
        <v/>
      </c>
      <c r="K113" s="2">
        <f>IF(J113&lt;MAX($J$14:$J113),J113-MAX($J$14:$J113),0)</f>
        <v>0</v>
      </c>
      <c r="L113" s="9" t="e">
        <f t="shared" si="9"/>
        <v>#VALUE!</v>
      </c>
      <c r="M113" s="3">
        <f t="shared" si="10"/>
        <v>52</v>
      </c>
      <c r="N113" s="3">
        <f t="shared" si="11"/>
        <v>52</v>
      </c>
      <c r="O113" s="24">
        <f t="shared" si="12"/>
        <v>0</v>
      </c>
      <c r="P113" s="3"/>
      <c r="Q113" s="3"/>
      <c r="R113" s="3"/>
      <c r="S113" s="5"/>
      <c r="T113" s="3"/>
      <c r="U113" s="3"/>
      <c r="V113" s="6"/>
      <c r="W113" s="6"/>
      <c r="X113" s="6"/>
    </row>
    <row r="114" spans="1:24" ht="15.75" customHeight="1" x14ac:dyDescent="0.3">
      <c r="A114" s="23"/>
      <c r="B114" s="23"/>
      <c r="C114" s="45"/>
      <c r="D114" s="2"/>
      <c r="E114" s="2"/>
      <c r="F114" s="2"/>
      <c r="G114" s="2"/>
      <c r="H114" s="29" t="e">
        <f>G114/(J113+$B$3)*100</f>
        <v>#VALUE!</v>
      </c>
      <c r="I114" s="2"/>
      <c r="J114" s="2" t="str">
        <f t="shared" si="8"/>
        <v/>
      </c>
      <c r="K114" s="2">
        <f>IF(J114&lt;MAX($J$14:$J114),J114-MAX($J$14:$J114),0)</f>
        <v>0</v>
      </c>
      <c r="L114" s="9" t="e">
        <f t="shared" si="9"/>
        <v>#VALUE!</v>
      </c>
      <c r="M114" s="3">
        <f t="shared" si="10"/>
        <v>52</v>
      </c>
      <c r="N114" s="3">
        <f t="shared" si="11"/>
        <v>52</v>
      </c>
      <c r="O114" s="24">
        <f t="shared" si="12"/>
        <v>0</v>
      </c>
      <c r="P114" s="3"/>
      <c r="Q114" s="3"/>
      <c r="R114" s="3"/>
      <c r="S114" s="5"/>
      <c r="T114" s="3"/>
      <c r="U114" s="3"/>
      <c r="V114" s="6"/>
      <c r="W114" s="6"/>
      <c r="X114" s="6"/>
    </row>
    <row r="115" spans="1:24" ht="15.75" customHeight="1" x14ac:dyDescent="0.3">
      <c r="A115" s="23"/>
      <c r="B115" s="23"/>
      <c r="C115" s="45"/>
      <c r="D115" s="2"/>
      <c r="E115" s="2"/>
      <c r="F115" s="2"/>
      <c r="G115" s="2"/>
      <c r="H115" s="29" t="e">
        <f>G115/(J114+$B$3)*100</f>
        <v>#VALUE!</v>
      </c>
      <c r="I115" s="2"/>
      <c r="J115" s="2" t="str">
        <f t="shared" si="8"/>
        <v/>
      </c>
      <c r="K115" s="2">
        <f>IF(J115&lt;MAX($J$14:$J115),J115-MAX($J$14:$J115),0)</f>
        <v>0</v>
      </c>
      <c r="L115" s="9" t="e">
        <f t="shared" si="9"/>
        <v>#VALUE!</v>
      </c>
      <c r="M115" s="3">
        <f t="shared" si="10"/>
        <v>52</v>
      </c>
      <c r="N115" s="3">
        <f t="shared" si="11"/>
        <v>52</v>
      </c>
      <c r="O115" s="24">
        <f t="shared" si="12"/>
        <v>0</v>
      </c>
      <c r="P115" s="3"/>
      <c r="Q115" s="3"/>
      <c r="R115" s="3"/>
      <c r="S115" s="5"/>
      <c r="T115" s="3"/>
      <c r="U115" s="3"/>
      <c r="V115" s="6"/>
      <c r="W115" s="6"/>
      <c r="X115" s="6"/>
    </row>
    <row r="116" spans="1:24" ht="15.75" customHeight="1" x14ac:dyDescent="0.3">
      <c r="A116" s="23"/>
      <c r="B116" s="23"/>
      <c r="C116" s="45"/>
      <c r="D116" s="2"/>
      <c r="E116" s="2"/>
      <c r="F116" s="2"/>
      <c r="G116" s="2"/>
      <c r="H116" s="29" t="e">
        <f>G116/(J114+$B$3)*100</f>
        <v>#VALUE!</v>
      </c>
      <c r="I116" s="2"/>
      <c r="J116" s="2" t="str">
        <f t="shared" si="8"/>
        <v/>
      </c>
      <c r="K116" s="2">
        <f>IF(J116&lt;MAX($J$14:$J116),J116-MAX($J$14:$J116),0)</f>
        <v>0</v>
      </c>
      <c r="L116" s="9" t="e">
        <f t="shared" si="9"/>
        <v>#VALUE!</v>
      </c>
      <c r="M116" s="3">
        <f t="shared" si="10"/>
        <v>52</v>
      </c>
      <c r="N116" s="3">
        <f t="shared" si="11"/>
        <v>52</v>
      </c>
      <c r="O116" s="24">
        <f t="shared" si="12"/>
        <v>0</v>
      </c>
      <c r="P116" s="3"/>
      <c r="Q116" s="3"/>
      <c r="R116" s="3"/>
      <c r="S116" s="5"/>
      <c r="T116" s="3"/>
      <c r="U116" s="3"/>
      <c r="V116" s="6"/>
      <c r="W116" s="6"/>
      <c r="X116" s="6"/>
    </row>
    <row r="117" spans="1:24" ht="15.75" customHeight="1" x14ac:dyDescent="0.3">
      <c r="A117" s="23"/>
      <c r="B117" s="23"/>
      <c r="C117" s="45"/>
      <c r="D117" s="2"/>
      <c r="E117" s="2"/>
      <c r="F117" s="2"/>
      <c r="G117" s="2"/>
      <c r="H117" s="29" t="e">
        <f>G117/(J116+$B$3)*100</f>
        <v>#VALUE!</v>
      </c>
      <c r="I117" s="2"/>
      <c r="J117" s="2" t="str">
        <f t="shared" si="8"/>
        <v/>
      </c>
      <c r="K117" s="2">
        <f>IF(J117&lt;MAX($J$14:$J117),J117-MAX($J$14:$J117),0)</f>
        <v>0</v>
      </c>
      <c r="L117" s="9" t="e">
        <f t="shared" si="9"/>
        <v>#VALUE!</v>
      </c>
      <c r="M117" s="3">
        <f t="shared" si="10"/>
        <v>52</v>
      </c>
      <c r="N117" s="3">
        <f t="shared" si="11"/>
        <v>52</v>
      </c>
      <c r="O117" s="24">
        <f t="shared" si="12"/>
        <v>0</v>
      </c>
      <c r="P117" s="3"/>
      <c r="Q117" s="3"/>
      <c r="R117" s="3"/>
      <c r="S117" s="5"/>
      <c r="T117" s="3"/>
      <c r="U117" s="3"/>
      <c r="V117" s="6"/>
      <c r="W117" s="6"/>
      <c r="X117" s="6"/>
    </row>
    <row r="118" spans="1:24" ht="15.75" customHeight="1" x14ac:dyDescent="0.3">
      <c r="A118" s="23"/>
      <c r="B118" s="23"/>
      <c r="C118" s="45"/>
      <c r="D118" s="2"/>
      <c r="E118" s="2"/>
      <c r="F118" s="2"/>
      <c r="G118" s="2"/>
      <c r="H118" s="29" t="e">
        <f>G118/(J117+$B$3)*100</f>
        <v>#VALUE!</v>
      </c>
      <c r="I118" s="2"/>
      <c r="J118" s="2" t="str">
        <f t="shared" si="8"/>
        <v/>
      </c>
      <c r="K118" s="2">
        <f>IF(J118&lt;MAX($J$14:$J118),J118-MAX($J$14:$J118),0)</f>
        <v>0</v>
      </c>
      <c r="L118" s="9" t="e">
        <f t="shared" si="9"/>
        <v>#VALUE!</v>
      </c>
      <c r="M118" s="3">
        <f t="shared" si="10"/>
        <v>52</v>
      </c>
      <c r="N118" s="3">
        <f t="shared" si="11"/>
        <v>52</v>
      </c>
      <c r="O118" s="24">
        <f t="shared" si="12"/>
        <v>0</v>
      </c>
      <c r="P118" s="3"/>
      <c r="Q118" s="3"/>
      <c r="R118" s="3"/>
      <c r="S118" s="5"/>
      <c r="T118" s="3"/>
      <c r="U118" s="3"/>
      <c r="V118" s="6"/>
      <c r="W118" s="6"/>
      <c r="X118" s="6"/>
    </row>
    <row r="119" spans="1:24" ht="15.75" customHeight="1" x14ac:dyDescent="0.3">
      <c r="A119" s="23"/>
      <c r="B119" s="23"/>
      <c r="C119" s="45"/>
      <c r="D119" s="2"/>
      <c r="E119" s="2"/>
      <c r="F119" s="2"/>
      <c r="G119" s="2"/>
      <c r="H119" s="29" t="e">
        <f>G119/(J118+$B$3)*100</f>
        <v>#VALUE!</v>
      </c>
      <c r="I119" s="2"/>
      <c r="J119" s="2" t="str">
        <f t="shared" si="8"/>
        <v/>
      </c>
      <c r="K119" s="2">
        <f>IF(J119&lt;MAX($J$14:$J119),J119-MAX($J$14:$J119),0)</f>
        <v>0</v>
      </c>
      <c r="L119" s="9" t="e">
        <f t="shared" si="9"/>
        <v>#VALUE!</v>
      </c>
      <c r="M119" s="3">
        <f t="shared" si="10"/>
        <v>52</v>
      </c>
      <c r="N119" s="3">
        <f t="shared" si="11"/>
        <v>52</v>
      </c>
      <c r="O119" s="24">
        <f t="shared" si="12"/>
        <v>0</v>
      </c>
      <c r="P119" s="3"/>
      <c r="Q119" s="3"/>
      <c r="R119" s="3"/>
      <c r="S119" s="5"/>
      <c r="T119" s="3"/>
      <c r="U119" s="3"/>
      <c r="V119" s="6"/>
      <c r="W119" s="6"/>
      <c r="X119" s="6"/>
    </row>
    <row r="120" spans="1:24" ht="15.75" customHeight="1" x14ac:dyDescent="0.3">
      <c r="A120" s="23"/>
      <c r="B120" s="23"/>
      <c r="C120" s="45"/>
      <c r="D120" s="2"/>
      <c r="E120" s="2"/>
      <c r="F120" s="2"/>
      <c r="G120" s="2"/>
      <c r="H120" s="29" t="e">
        <f>G120/(J118+$B$3)*100</f>
        <v>#VALUE!</v>
      </c>
      <c r="I120" s="2"/>
      <c r="J120" s="2" t="str">
        <f t="shared" si="8"/>
        <v/>
      </c>
      <c r="K120" s="2">
        <f>IF(J120&lt;MAX($J$14:$J120),J120-MAX($J$14:$J120),0)</f>
        <v>0</v>
      </c>
      <c r="L120" s="9" t="e">
        <f t="shared" si="9"/>
        <v>#VALUE!</v>
      </c>
      <c r="M120" s="3">
        <f t="shared" si="10"/>
        <v>52</v>
      </c>
      <c r="N120" s="3">
        <f t="shared" si="11"/>
        <v>52</v>
      </c>
      <c r="O120" s="24">
        <f t="shared" si="12"/>
        <v>0</v>
      </c>
      <c r="P120" s="3"/>
      <c r="Q120" s="3"/>
      <c r="R120" s="3"/>
      <c r="S120" s="5"/>
      <c r="T120" s="3"/>
      <c r="U120" s="3"/>
      <c r="V120" s="6"/>
      <c r="W120" s="6"/>
      <c r="X120" s="6"/>
    </row>
    <row r="121" spans="1:24" ht="15.75" customHeight="1" x14ac:dyDescent="0.3">
      <c r="A121" s="23"/>
      <c r="B121" s="23"/>
      <c r="C121" s="45"/>
      <c r="D121" s="2"/>
      <c r="E121" s="2"/>
      <c r="F121" s="2"/>
      <c r="G121" s="2"/>
      <c r="H121" s="29" t="e">
        <f>G121/(J120+$B$3)*100</f>
        <v>#VALUE!</v>
      </c>
      <c r="I121" s="2"/>
      <c r="J121" s="2" t="str">
        <f t="shared" si="8"/>
        <v/>
      </c>
      <c r="K121" s="2">
        <f>IF(J121&lt;MAX($J$14:$J121),J121-MAX($J$14:$J121),0)</f>
        <v>0</v>
      </c>
      <c r="L121" s="9" t="e">
        <f t="shared" si="9"/>
        <v>#VALUE!</v>
      </c>
      <c r="M121" s="3">
        <f t="shared" si="10"/>
        <v>52</v>
      </c>
      <c r="N121" s="3">
        <f t="shared" si="11"/>
        <v>52</v>
      </c>
      <c r="O121" s="24">
        <f t="shared" si="12"/>
        <v>0</v>
      </c>
      <c r="P121" s="3"/>
      <c r="Q121" s="3"/>
      <c r="R121" s="3"/>
      <c r="S121" s="5"/>
      <c r="T121" s="3"/>
      <c r="U121" s="3"/>
      <c r="V121" s="6"/>
      <c r="W121" s="6"/>
      <c r="X121" s="6"/>
    </row>
    <row r="122" spans="1:24" ht="15.75" customHeight="1" x14ac:dyDescent="0.3">
      <c r="A122" s="23"/>
      <c r="B122" s="23"/>
      <c r="C122" s="45"/>
      <c r="D122" s="2"/>
      <c r="E122" s="2"/>
      <c r="F122" s="2"/>
      <c r="G122" s="2"/>
      <c r="H122" s="29" t="e">
        <f>G122/(J121+$B$3)*100</f>
        <v>#VALUE!</v>
      </c>
      <c r="I122" s="2"/>
      <c r="J122" s="2" t="str">
        <f t="shared" si="8"/>
        <v/>
      </c>
      <c r="K122" s="2">
        <f>IF(J122&lt;MAX($J$14:$J122),J122-MAX($J$14:$J122),0)</f>
        <v>0</v>
      </c>
      <c r="L122" s="9" t="e">
        <f t="shared" si="9"/>
        <v>#VALUE!</v>
      </c>
      <c r="M122" s="3">
        <f t="shared" si="10"/>
        <v>52</v>
      </c>
      <c r="N122" s="3">
        <f t="shared" si="11"/>
        <v>52</v>
      </c>
      <c r="O122" s="24">
        <f t="shared" si="12"/>
        <v>0</v>
      </c>
      <c r="P122" s="3"/>
      <c r="Q122" s="3"/>
      <c r="R122" s="3"/>
      <c r="S122" s="5"/>
      <c r="T122" s="3"/>
      <c r="U122" s="3"/>
      <c r="V122" s="6"/>
      <c r="W122" s="6"/>
      <c r="X122" s="6"/>
    </row>
    <row r="123" spans="1:24" ht="15.75" customHeight="1" x14ac:dyDescent="0.3">
      <c r="A123" s="23"/>
      <c r="B123" s="23"/>
      <c r="C123" s="45"/>
      <c r="D123" s="2"/>
      <c r="E123" s="2"/>
      <c r="F123" s="2"/>
      <c r="G123" s="2"/>
      <c r="H123" s="29" t="e">
        <f>G123/(J122+$B$3)*100</f>
        <v>#VALUE!</v>
      </c>
      <c r="I123" s="2"/>
      <c r="J123" s="2" t="str">
        <f t="shared" si="8"/>
        <v/>
      </c>
      <c r="K123" s="2">
        <f>IF(J123&lt;MAX($J$14:$J123),J123-MAX($J$14:$J123),0)</f>
        <v>0</v>
      </c>
      <c r="L123" s="9" t="e">
        <f t="shared" si="9"/>
        <v>#VALUE!</v>
      </c>
      <c r="M123" s="3">
        <f t="shared" si="10"/>
        <v>52</v>
      </c>
      <c r="N123" s="3">
        <f t="shared" si="11"/>
        <v>52</v>
      </c>
      <c r="O123" s="24">
        <f t="shared" si="12"/>
        <v>0</v>
      </c>
      <c r="P123" s="3"/>
      <c r="Q123" s="3"/>
      <c r="R123" s="3"/>
      <c r="S123" s="5"/>
      <c r="T123" s="3"/>
      <c r="U123" s="3"/>
      <c r="V123" s="6"/>
      <c r="W123" s="6"/>
      <c r="X123" s="6"/>
    </row>
    <row r="124" spans="1:24" ht="15.75" customHeight="1" x14ac:dyDescent="0.3">
      <c r="A124" s="23"/>
      <c r="B124" s="23"/>
      <c r="C124" s="45"/>
      <c r="D124" s="2"/>
      <c r="E124" s="2"/>
      <c r="F124" s="2"/>
      <c r="G124" s="2"/>
      <c r="H124" s="29" t="e">
        <f>G124/(J122+$B$3)*100</f>
        <v>#VALUE!</v>
      </c>
      <c r="I124" s="2"/>
      <c r="J124" s="2" t="str">
        <f t="shared" si="8"/>
        <v/>
      </c>
      <c r="K124" s="2">
        <f>IF(J124&lt;MAX($J$14:$J124),J124-MAX($J$14:$J124),0)</f>
        <v>0</v>
      </c>
      <c r="L124" s="9" t="e">
        <f t="shared" si="9"/>
        <v>#VALUE!</v>
      </c>
      <c r="M124" s="3">
        <f t="shared" si="10"/>
        <v>52</v>
      </c>
      <c r="N124" s="3">
        <f t="shared" si="11"/>
        <v>52</v>
      </c>
      <c r="O124" s="24">
        <f t="shared" si="12"/>
        <v>0</v>
      </c>
      <c r="P124" s="3"/>
      <c r="Q124" s="3"/>
      <c r="R124" s="3"/>
      <c r="S124" s="5"/>
      <c r="T124" s="3"/>
      <c r="U124" s="3"/>
      <c r="V124" s="6"/>
      <c r="W124" s="6"/>
      <c r="X124" s="6"/>
    </row>
    <row r="125" spans="1:24" ht="15.75" customHeight="1" x14ac:dyDescent="0.3">
      <c r="A125" s="23"/>
      <c r="B125" s="23"/>
      <c r="C125" s="45"/>
      <c r="D125" s="2"/>
      <c r="E125" s="2"/>
      <c r="F125" s="2"/>
      <c r="G125" s="2"/>
      <c r="H125" s="29" t="e">
        <f>G125/(J124+$B$3)*100</f>
        <v>#VALUE!</v>
      </c>
      <c r="I125" s="2"/>
      <c r="J125" s="2" t="str">
        <f t="shared" si="8"/>
        <v/>
      </c>
      <c r="K125" s="2">
        <f>IF(J125&lt;MAX($J$14:$J125),J125-MAX($J$14:$J125),0)</f>
        <v>0</v>
      </c>
      <c r="L125" s="9" t="e">
        <f t="shared" si="9"/>
        <v>#VALUE!</v>
      </c>
      <c r="M125" s="3">
        <f t="shared" si="10"/>
        <v>52</v>
      </c>
      <c r="N125" s="3">
        <f t="shared" si="11"/>
        <v>52</v>
      </c>
      <c r="O125" s="24">
        <f t="shared" si="12"/>
        <v>0</v>
      </c>
      <c r="P125" s="3"/>
      <c r="Q125" s="3"/>
      <c r="R125" s="3"/>
      <c r="S125" s="5"/>
      <c r="T125" s="3"/>
      <c r="U125" s="3"/>
      <c r="V125" s="6"/>
      <c r="W125" s="6"/>
      <c r="X125" s="6"/>
    </row>
    <row r="126" spans="1:24" ht="15.75" customHeight="1" x14ac:dyDescent="0.3">
      <c r="A126" s="23"/>
      <c r="B126" s="23"/>
      <c r="C126" s="45"/>
      <c r="D126" s="2"/>
      <c r="E126" s="2"/>
      <c r="F126" s="2"/>
      <c r="G126" s="2"/>
      <c r="H126" s="29" t="e">
        <f>G126/(J125+$B$3)*100</f>
        <v>#VALUE!</v>
      </c>
      <c r="I126" s="2"/>
      <c r="J126" s="2" t="str">
        <f t="shared" si="8"/>
        <v/>
      </c>
      <c r="K126" s="2">
        <f>IF(J126&lt;MAX($J$14:$J126),J126-MAX($J$14:$J126),0)</f>
        <v>0</v>
      </c>
      <c r="L126" s="9" t="e">
        <f t="shared" si="9"/>
        <v>#VALUE!</v>
      </c>
      <c r="M126" s="3">
        <f t="shared" si="10"/>
        <v>52</v>
      </c>
      <c r="N126" s="3">
        <f t="shared" si="11"/>
        <v>52</v>
      </c>
      <c r="O126" s="24">
        <f t="shared" si="12"/>
        <v>0</v>
      </c>
      <c r="P126" s="3"/>
      <c r="Q126" s="3"/>
      <c r="R126" s="3"/>
      <c r="S126" s="5"/>
      <c r="T126" s="3"/>
      <c r="U126" s="3"/>
      <c r="V126" s="6"/>
      <c r="W126" s="6"/>
      <c r="X126" s="6"/>
    </row>
    <row r="127" spans="1:24" ht="15.75" customHeight="1" x14ac:dyDescent="0.3">
      <c r="A127" s="23"/>
      <c r="B127" s="23"/>
      <c r="C127" s="45"/>
      <c r="D127" s="2"/>
      <c r="E127" s="2"/>
      <c r="F127" s="2"/>
      <c r="G127" s="2"/>
      <c r="H127" s="29" t="e">
        <f>G127/(J126+$B$3)*100</f>
        <v>#VALUE!</v>
      </c>
      <c r="I127" s="2"/>
      <c r="J127" s="2" t="str">
        <f t="shared" si="8"/>
        <v/>
      </c>
      <c r="K127" s="2">
        <f>IF(J127&lt;MAX($J$14:$J127),J127-MAX($J$14:$J127),0)</f>
        <v>0</v>
      </c>
      <c r="L127" s="9" t="e">
        <f t="shared" si="9"/>
        <v>#VALUE!</v>
      </c>
      <c r="M127" s="3">
        <f t="shared" si="10"/>
        <v>52</v>
      </c>
      <c r="N127" s="3">
        <f t="shared" si="11"/>
        <v>52</v>
      </c>
      <c r="O127" s="24">
        <f t="shared" si="12"/>
        <v>0</v>
      </c>
      <c r="P127" s="3"/>
      <c r="Q127" s="3"/>
      <c r="R127" s="3"/>
      <c r="S127" s="5"/>
      <c r="T127" s="3"/>
      <c r="U127" s="3"/>
      <c r="V127" s="6"/>
      <c r="W127" s="6"/>
      <c r="X127" s="6"/>
    </row>
    <row r="128" spans="1:24" ht="15.75" customHeight="1" x14ac:dyDescent="0.3">
      <c r="A128" s="23"/>
      <c r="B128" s="23"/>
      <c r="C128" s="45"/>
      <c r="D128" s="2"/>
      <c r="E128" s="2"/>
      <c r="F128" s="2"/>
      <c r="G128" s="2"/>
      <c r="H128" s="29" t="e">
        <f>G128/(J126+$B$3)*100</f>
        <v>#VALUE!</v>
      </c>
      <c r="I128" s="2"/>
      <c r="J128" s="2" t="str">
        <f t="shared" si="8"/>
        <v/>
      </c>
      <c r="K128" s="2">
        <f>IF(J128&lt;MAX($J$14:$J128),J128-MAX($J$14:$J128),0)</f>
        <v>0</v>
      </c>
      <c r="L128" s="9" t="e">
        <f t="shared" si="9"/>
        <v>#VALUE!</v>
      </c>
      <c r="M128" s="3">
        <f t="shared" si="10"/>
        <v>52</v>
      </c>
      <c r="N128" s="3">
        <f t="shared" si="11"/>
        <v>52</v>
      </c>
      <c r="O128" s="24">
        <f t="shared" si="12"/>
        <v>0</v>
      </c>
      <c r="P128" s="3"/>
      <c r="Q128" s="3"/>
      <c r="R128" s="3"/>
      <c r="S128" s="5"/>
      <c r="T128" s="3"/>
      <c r="U128" s="3"/>
      <c r="V128" s="6"/>
      <c r="W128" s="6"/>
      <c r="X128" s="6"/>
    </row>
    <row r="129" spans="1:24" ht="15.75" customHeight="1" x14ac:dyDescent="0.3">
      <c r="A129" s="23"/>
      <c r="B129" s="23"/>
      <c r="C129" s="45"/>
      <c r="D129" s="2"/>
      <c r="E129" s="2"/>
      <c r="F129" s="2"/>
      <c r="G129" s="2"/>
      <c r="H129" s="29" t="e">
        <f>G129/(J128+$B$3)*100</f>
        <v>#VALUE!</v>
      </c>
      <c r="I129" s="2"/>
      <c r="J129" s="2" t="str">
        <f t="shared" si="8"/>
        <v/>
      </c>
      <c r="K129" s="2">
        <f>IF(J129&lt;MAX($J$14:$J129),J129-MAX($J$14:$J129),0)</f>
        <v>0</v>
      </c>
      <c r="L129" s="9" t="e">
        <f t="shared" si="9"/>
        <v>#VALUE!</v>
      </c>
      <c r="M129" s="3">
        <f t="shared" si="10"/>
        <v>52</v>
      </c>
      <c r="N129" s="3">
        <f t="shared" si="11"/>
        <v>52</v>
      </c>
      <c r="O129" s="24">
        <f t="shared" si="12"/>
        <v>0</v>
      </c>
      <c r="P129" s="3"/>
      <c r="Q129" s="3"/>
      <c r="R129" s="3"/>
      <c r="S129" s="5"/>
      <c r="T129" s="3"/>
      <c r="U129" s="3"/>
      <c r="V129" s="6"/>
      <c r="W129" s="6"/>
      <c r="X129" s="6"/>
    </row>
    <row r="130" spans="1:24" ht="15.75" customHeight="1" x14ac:dyDescent="0.3">
      <c r="A130" s="23"/>
      <c r="B130" s="23"/>
      <c r="C130" s="45"/>
      <c r="D130" s="2"/>
      <c r="E130" s="2"/>
      <c r="F130" s="2"/>
      <c r="G130" s="2"/>
      <c r="H130" s="29" t="e">
        <f>G130/(J129+$B$3)*100</f>
        <v>#VALUE!</v>
      </c>
      <c r="I130" s="2"/>
      <c r="J130" s="2" t="str">
        <f t="shared" si="8"/>
        <v/>
      </c>
      <c r="K130" s="2">
        <f>IF(J130&lt;MAX($J$14:$J130),J130-MAX($J$14:$J130),0)</f>
        <v>0</v>
      </c>
      <c r="L130" s="9" t="e">
        <f t="shared" si="9"/>
        <v>#VALUE!</v>
      </c>
      <c r="M130" s="3">
        <f t="shared" si="10"/>
        <v>52</v>
      </c>
      <c r="N130" s="3">
        <f t="shared" si="11"/>
        <v>52</v>
      </c>
      <c r="O130" s="24">
        <f t="shared" si="12"/>
        <v>0</v>
      </c>
      <c r="P130" s="3"/>
      <c r="Q130" s="3"/>
      <c r="R130" s="3"/>
      <c r="S130" s="5"/>
      <c r="T130" s="3"/>
      <c r="U130" s="3"/>
      <c r="V130" s="6"/>
      <c r="W130" s="6"/>
      <c r="X130" s="6"/>
    </row>
    <row r="131" spans="1:24" ht="15.75" customHeight="1" x14ac:dyDescent="0.3">
      <c r="A131" s="23"/>
      <c r="B131" s="23"/>
      <c r="C131" s="45"/>
      <c r="D131" s="2"/>
      <c r="E131" s="2"/>
      <c r="F131" s="2"/>
      <c r="G131" s="2"/>
      <c r="H131" s="29" t="e">
        <f>G131/(J130+$B$3)*100</f>
        <v>#VALUE!</v>
      </c>
      <c r="I131" s="2"/>
      <c r="J131" s="2" t="str">
        <f t="shared" si="8"/>
        <v/>
      </c>
      <c r="K131" s="2">
        <f>IF(J131&lt;MAX($J$14:$J131),J131-MAX($J$14:$J131),0)</f>
        <v>0</v>
      </c>
      <c r="L131" s="9" t="e">
        <f t="shared" si="9"/>
        <v>#VALUE!</v>
      </c>
      <c r="M131" s="3">
        <f t="shared" si="10"/>
        <v>52</v>
      </c>
      <c r="N131" s="3">
        <f t="shared" si="11"/>
        <v>52</v>
      </c>
      <c r="O131" s="24">
        <f t="shared" si="12"/>
        <v>0</v>
      </c>
      <c r="P131" s="3"/>
      <c r="Q131" s="3"/>
      <c r="R131" s="3"/>
      <c r="S131" s="5"/>
      <c r="T131" s="3"/>
      <c r="U131" s="3"/>
      <c r="V131" s="6"/>
      <c r="W131" s="6"/>
      <c r="X131" s="6"/>
    </row>
    <row r="132" spans="1:24" ht="15.75" customHeight="1" x14ac:dyDescent="0.3">
      <c r="A132" s="23"/>
      <c r="B132" s="23"/>
      <c r="C132" s="45"/>
      <c r="D132" s="2"/>
      <c r="E132" s="2"/>
      <c r="F132" s="2"/>
      <c r="G132" s="2"/>
      <c r="H132" s="29" t="e">
        <f>G132/(J130+$B$3)*100</f>
        <v>#VALUE!</v>
      </c>
      <c r="I132" s="2"/>
      <c r="J132" s="2" t="str">
        <f t="shared" si="8"/>
        <v/>
      </c>
      <c r="K132" s="2">
        <f>IF(J132&lt;MAX($J$14:$J132),J132-MAX($J$14:$J132),0)</f>
        <v>0</v>
      </c>
      <c r="L132" s="9" t="e">
        <f t="shared" si="9"/>
        <v>#VALUE!</v>
      </c>
      <c r="M132" s="3">
        <f t="shared" si="10"/>
        <v>52</v>
      </c>
      <c r="N132" s="3">
        <f t="shared" si="11"/>
        <v>52</v>
      </c>
      <c r="O132" s="24">
        <f t="shared" si="12"/>
        <v>0</v>
      </c>
      <c r="P132" s="3"/>
      <c r="Q132" s="3"/>
      <c r="R132" s="3"/>
      <c r="S132" s="5"/>
      <c r="T132" s="3"/>
      <c r="U132" s="3"/>
      <c r="V132" s="6"/>
      <c r="W132" s="6"/>
      <c r="X132" s="6"/>
    </row>
    <row r="133" spans="1:24" ht="15.75" customHeight="1" x14ac:dyDescent="0.3">
      <c r="A133" s="23"/>
      <c r="B133" s="23"/>
      <c r="C133" s="45"/>
      <c r="D133" s="2"/>
      <c r="E133" s="2"/>
      <c r="F133" s="2"/>
      <c r="G133" s="2"/>
      <c r="H133" s="29" t="e">
        <f>G133/(J132+$B$3)*100</f>
        <v>#VALUE!</v>
      </c>
      <c r="I133" s="2"/>
      <c r="J133" s="2" t="str">
        <f t="shared" si="8"/>
        <v/>
      </c>
      <c r="K133" s="2">
        <f>IF(J133&lt;MAX($J$14:$J133),J133-MAX($J$14:$J133),0)</f>
        <v>0</v>
      </c>
      <c r="L133" s="9" t="e">
        <f t="shared" si="9"/>
        <v>#VALUE!</v>
      </c>
      <c r="M133" s="3">
        <f t="shared" si="10"/>
        <v>52</v>
      </c>
      <c r="N133" s="3">
        <f t="shared" si="11"/>
        <v>52</v>
      </c>
      <c r="O133" s="24">
        <f t="shared" si="12"/>
        <v>0</v>
      </c>
      <c r="P133" s="3"/>
      <c r="Q133" s="3"/>
      <c r="R133" s="3"/>
      <c r="S133" s="5"/>
      <c r="T133" s="3"/>
      <c r="U133" s="3"/>
      <c r="V133" s="6"/>
      <c r="W133" s="6"/>
      <c r="X133" s="6"/>
    </row>
    <row r="134" spans="1:24" ht="15.75" customHeight="1" x14ac:dyDescent="0.3">
      <c r="A134" s="23"/>
      <c r="B134" s="23"/>
      <c r="C134" s="45"/>
      <c r="D134" s="2"/>
      <c r="E134" s="2"/>
      <c r="F134" s="2"/>
      <c r="G134" s="2"/>
      <c r="H134" s="29" t="e">
        <f>G134/(J133+$B$3)*100</f>
        <v>#VALUE!</v>
      </c>
      <c r="I134" s="2"/>
      <c r="J134" s="2" t="str">
        <f t="shared" si="8"/>
        <v/>
      </c>
      <c r="K134" s="2">
        <f>IF(J134&lt;MAX($J$14:$J134),J134-MAX($J$14:$J134),0)</f>
        <v>0</v>
      </c>
      <c r="L134" s="9" t="e">
        <f t="shared" si="9"/>
        <v>#VALUE!</v>
      </c>
      <c r="M134" s="3">
        <f t="shared" si="10"/>
        <v>52</v>
      </c>
      <c r="N134" s="3">
        <f t="shared" si="11"/>
        <v>52</v>
      </c>
      <c r="O134" s="24">
        <f t="shared" si="12"/>
        <v>0</v>
      </c>
      <c r="P134" s="3"/>
      <c r="Q134" s="3"/>
      <c r="R134" s="3"/>
      <c r="S134" s="5"/>
      <c r="T134" s="3"/>
      <c r="U134" s="3"/>
      <c r="V134" s="6"/>
      <c r="W134" s="6"/>
      <c r="X134" s="6"/>
    </row>
    <row r="135" spans="1:24" ht="15.75" customHeight="1" x14ac:dyDescent="0.3">
      <c r="A135" s="23"/>
      <c r="B135" s="23"/>
      <c r="C135" s="45"/>
      <c r="D135" s="2"/>
      <c r="E135" s="2"/>
      <c r="F135" s="2"/>
      <c r="G135" s="2"/>
      <c r="H135" s="29" t="e">
        <f>G135/(J134+$B$3)*100</f>
        <v>#VALUE!</v>
      </c>
      <c r="I135" s="2"/>
      <c r="J135" s="2" t="str">
        <f t="shared" si="8"/>
        <v/>
      </c>
      <c r="K135" s="2">
        <f>IF(J135&lt;MAX($J$14:$J135),J135-MAX($J$14:$J135),0)</f>
        <v>0</v>
      </c>
      <c r="L135" s="9" t="e">
        <f t="shared" si="9"/>
        <v>#VALUE!</v>
      </c>
      <c r="M135" s="3">
        <f t="shared" si="10"/>
        <v>52</v>
      </c>
      <c r="N135" s="3">
        <f t="shared" si="11"/>
        <v>52</v>
      </c>
      <c r="O135" s="24">
        <f t="shared" si="12"/>
        <v>0</v>
      </c>
      <c r="P135" s="3"/>
      <c r="Q135" s="3"/>
      <c r="R135" s="3"/>
      <c r="S135" s="5"/>
      <c r="T135" s="3"/>
      <c r="U135" s="3"/>
      <c r="V135" s="6"/>
      <c r="W135" s="6"/>
      <c r="X135" s="6"/>
    </row>
    <row r="136" spans="1:24" ht="15.75" customHeight="1" x14ac:dyDescent="0.3">
      <c r="A136" s="23"/>
      <c r="B136" s="23"/>
      <c r="C136" s="45"/>
      <c r="D136" s="2"/>
      <c r="E136" s="2"/>
      <c r="F136" s="2"/>
      <c r="G136" s="2"/>
      <c r="H136" s="29" t="e">
        <f>G136/(J134+$B$3)*100</f>
        <v>#VALUE!</v>
      </c>
      <c r="I136" s="2"/>
      <c r="J136" s="2" t="str">
        <f t="shared" si="8"/>
        <v/>
      </c>
      <c r="K136" s="2">
        <f>IF(J136&lt;MAX($J$14:$J136),J136-MAX($J$14:$J136),0)</f>
        <v>0</v>
      </c>
      <c r="L136" s="9" t="e">
        <f t="shared" si="9"/>
        <v>#VALUE!</v>
      </c>
      <c r="M136" s="3">
        <f t="shared" si="10"/>
        <v>52</v>
      </c>
      <c r="N136" s="3">
        <f t="shared" si="11"/>
        <v>52</v>
      </c>
      <c r="O136" s="24">
        <f t="shared" si="12"/>
        <v>0</v>
      </c>
      <c r="P136" s="3"/>
      <c r="Q136" s="3"/>
      <c r="R136" s="3"/>
      <c r="S136" s="5"/>
      <c r="T136" s="3"/>
      <c r="U136" s="3"/>
      <c r="V136" s="6"/>
      <c r="W136" s="6"/>
      <c r="X136" s="6"/>
    </row>
    <row r="137" spans="1:24" ht="15.75" customHeight="1" x14ac:dyDescent="0.3">
      <c r="A137" s="23"/>
      <c r="B137" s="23"/>
      <c r="C137" s="45"/>
      <c r="D137" s="2"/>
      <c r="E137" s="2"/>
      <c r="F137" s="2"/>
      <c r="G137" s="2"/>
      <c r="H137" s="29" t="e">
        <f>G137/(J136+$B$3)*100</f>
        <v>#VALUE!</v>
      </c>
      <c r="I137" s="2"/>
      <c r="J137" s="2" t="str">
        <f t="shared" si="8"/>
        <v/>
      </c>
      <c r="K137" s="2">
        <f>IF(J137&lt;MAX($J$14:$J137),J137-MAX($J$14:$J137),0)</f>
        <v>0</v>
      </c>
      <c r="L137" s="9" t="e">
        <f t="shared" si="9"/>
        <v>#VALUE!</v>
      </c>
      <c r="M137" s="3">
        <f t="shared" si="10"/>
        <v>52</v>
      </c>
      <c r="N137" s="3">
        <f t="shared" si="11"/>
        <v>52</v>
      </c>
      <c r="O137" s="24">
        <f t="shared" si="12"/>
        <v>0</v>
      </c>
      <c r="P137" s="3"/>
      <c r="Q137" s="3"/>
      <c r="R137" s="3"/>
      <c r="S137" s="5"/>
      <c r="T137" s="3"/>
      <c r="U137" s="3"/>
      <c r="V137" s="6"/>
      <c r="W137" s="6"/>
      <c r="X137" s="6"/>
    </row>
    <row r="138" spans="1:24" ht="15.75" customHeight="1" x14ac:dyDescent="0.3">
      <c r="A138" s="23"/>
      <c r="B138" s="23"/>
      <c r="C138" s="45"/>
      <c r="D138" s="2"/>
      <c r="E138" s="2"/>
      <c r="F138" s="2"/>
      <c r="G138" s="2"/>
      <c r="H138" s="29" t="e">
        <f>G138/(J137+$B$3)*100</f>
        <v>#VALUE!</v>
      </c>
      <c r="I138" s="2"/>
      <c r="J138" s="2" t="str">
        <f t="shared" si="8"/>
        <v/>
      </c>
      <c r="K138" s="2">
        <f>IF(J138&lt;MAX($J$14:$J138),J138-MAX($J$14:$J138),0)</f>
        <v>0</v>
      </c>
      <c r="L138" s="9" t="e">
        <f t="shared" si="9"/>
        <v>#VALUE!</v>
      </c>
      <c r="M138" s="3">
        <f t="shared" si="10"/>
        <v>52</v>
      </c>
      <c r="N138" s="3">
        <f t="shared" si="11"/>
        <v>52</v>
      </c>
      <c r="O138" s="24">
        <f t="shared" si="12"/>
        <v>0</v>
      </c>
      <c r="P138" s="3"/>
      <c r="Q138" s="3"/>
      <c r="R138" s="3"/>
      <c r="S138" s="5"/>
      <c r="T138" s="3"/>
      <c r="U138" s="3"/>
      <c r="V138" s="6"/>
      <c r="W138" s="6"/>
      <c r="X138" s="6"/>
    </row>
    <row r="139" spans="1:24" ht="15.75" customHeight="1" x14ac:dyDescent="0.3">
      <c r="A139" s="23"/>
      <c r="B139" s="23"/>
      <c r="C139" s="45"/>
      <c r="D139" s="2"/>
      <c r="E139" s="2"/>
      <c r="F139" s="2"/>
      <c r="G139" s="2"/>
      <c r="H139" s="29" t="e">
        <f>G139/(J138+$B$3)*100</f>
        <v>#VALUE!</v>
      </c>
      <c r="I139" s="2"/>
      <c r="J139" s="2" t="str">
        <f t="shared" si="8"/>
        <v/>
      </c>
      <c r="K139" s="2">
        <f>IF(J139&lt;MAX($J$14:$J139),J139-MAX($J$14:$J139),0)</f>
        <v>0</v>
      </c>
      <c r="L139" s="9" t="e">
        <f t="shared" si="9"/>
        <v>#VALUE!</v>
      </c>
      <c r="M139" s="3">
        <f t="shared" si="10"/>
        <v>52</v>
      </c>
      <c r="N139" s="3">
        <f t="shared" si="11"/>
        <v>52</v>
      </c>
      <c r="O139" s="24">
        <f t="shared" si="12"/>
        <v>0</v>
      </c>
      <c r="P139" s="3"/>
      <c r="Q139" s="3"/>
      <c r="R139" s="3"/>
      <c r="S139" s="5"/>
      <c r="T139" s="3"/>
      <c r="U139" s="3"/>
      <c r="V139" s="6"/>
      <c r="W139" s="6"/>
      <c r="X139" s="6"/>
    </row>
    <row r="140" spans="1:24" ht="15.75" customHeight="1" x14ac:dyDescent="0.3">
      <c r="A140" s="23"/>
      <c r="B140" s="23"/>
      <c r="C140" s="45"/>
      <c r="D140" s="2"/>
      <c r="E140" s="2"/>
      <c r="F140" s="2"/>
      <c r="G140" s="2"/>
      <c r="H140" s="29" t="e">
        <f>G140/(J138+$B$3)*100</f>
        <v>#VALUE!</v>
      </c>
      <c r="I140" s="2"/>
      <c r="J140" s="2" t="str">
        <f t="shared" si="8"/>
        <v/>
      </c>
      <c r="K140" s="2">
        <f>IF(J140&lt;MAX($J$14:$J140),J140-MAX($J$14:$J140),0)</f>
        <v>0</v>
      </c>
      <c r="L140" s="9" t="e">
        <f t="shared" si="9"/>
        <v>#VALUE!</v>
      </c>
      <c r="M140" s="3">
        <f t="shared" si="10"/>
        <v>52</v>
      </c>
      <c r="N140" s="3">
        <f t="shared" si="11"/>
        <v>52</v>
      </c>
      <c r="O140" s="24">
        <f t="shared" si="12"/>
        <v>0</v>
      </c>
      <c r="P140" s="3"/>
      <c r="Q140" s="3"/>
      <c r="R140" s="3"/>
      <c r="S140" s="5"/>
      <c r="T140" s="3"/>
      <c r="U140" s="3"/>
      <c r="V140" s="6"/>
      <c r="W140" s="6"/>
      <c r="X140" s="6"/>
    </row>
    <row r="141" spans="1:24" ht="15.75" customHeight="1" x14ac:dyDescent="0.3">
      <c r="A141" s="23"/>
      <c r="B141" s="23"/>
      <c r="C141" s="45"/>
      <c r="D141" s="2"/>
      <c r="E141" s="2"/>
      <c r="F141" s="2"/>
      <c r="G141" s="2"/>
      <c r="H141" s="29" t="e">
        <f>G141/(J140+$B$3)*100</f>
        <v>#VALUE!</v>
      </c>
      <c r="I141" s="2"/>
      <c r="J141" s="2" t="str">
        <f t="shared" si="8"/>
        <v/>
      </c>
      <c r="K141" s="2">
        <f>IF(J141&lt;MAX($J$14:$J141),J141-MAX($J$14:$J141),0)</f>
        <v>0</v>
      </c>
      <c r="L141" s="9" t="e">
        <f t="shared" si="9"/>
        <v>#VALUE!</v>
      </c>
      <c r="M141" s="3">
        <f t="shared" si="10"/>
        <v>52</v>
      </c>
      <c r="N141" s="3">
        <f t="shared" si="11"/>
        <v>52</v>
      </c>
      <c r="O141" s="24">
        <f t="shared" si="12"/>
        <v>0</v>
      </c>
      <c r="P141" s="3"/>
      <c r="Q141" s="3"/>
      <c r="R141" s="3"/>
      <c r="S141" s="5"/>
      <c r="T141" s="3"/>
      <c r="U141" s="3"/>
      <c r="V141" s="6"/>
      <c r="W141" s="6"/>
      <c r="X141" s="6"/>
    </row>
    <row r="142" spans="1:24" ht="15.75" customHeight="1" x14ac:dyDescent="0.3">
      <c r="A142" s="23"/>
      <c r="B142" s="23"/>
      <c r="C142" s="45"/>
      <c r="D142" s="2"/>
      <c r="E142" s="2"/>
      <c r="F142" s="2"/>
      <c r="G142" s="2"/>
      <c r="H142" s="29" t="e">
        <f>G142/(J141+$B$3)*100</f>
        <v>#VALUE!</v>
      </c>
      <c r="I142" s="2"/>
      <c r="J142" s="2" t="str">
        <f t="shared" si="8"/>
        <v/>
      </c>
      <c r="K142" s="2">
        <f>IF(J142&lt;MAX($J$14:$J142),J142-MAX($J$14:$J142),0)</f>
        <v>0</v>
      </c>
      <c r="L142" s="9" t="e">
        <f t="shared" si="9"/>
        <v>#VALUE!</v>
      </c>
      <c r="M142" s="3">
        <f t="shared" si="10"/>
        <v>52</v>
      </c>
      <c r="N142" s="3">
        <f t="shared" si="11"/>
        <v>52</v>
      </c>
      <c r="O142" s="24">
        <f t="shared" si="12"/>
        <v>0</v>
      </c>
      <c r="P142" s="3"/>
      <c r="Q142" s="3"/>
      <c r="R142" s="3"/>
      <c r="S142" s="5"/>
      <c r="T142" s="3"/>
      <c r="U142" s="3"/>
      <c r="V142" s="6"/>
      <c r="W142" s="6"/>
      <c r="X142" s="6"/>
    </row>
    <row r="143" spans="1:24" ht="15.75" customHeight="1" x14ac:dyDescent="0.3">
      <c r="A143" s="23"/>
      <c r="B143" s="23"/>
      <c r="C143" s="45"/>
      <c r="D143" s="2"/>
      <c r="E143" s="2"/>
      <c r="F143" s="2"/>
      <c r="G143" s="2"/>
      <c r="H143" s="29" t="e">
        <f>G143/(J142+$B$3)*100</f>
        <v>#VALUE!</v>
      </c>
      <c r="I143" s="2"/>
      <c r="J143" s="2" t="str">
        <f t="shared" ref="J143:J206" si="13">IF(I143&lt;&gt;0,J142+I143,"")</f>
        <v/>
      </c>
      <c r="K143" s="2">
        <f>IF(J143&lt;MAX($J$14:$J143),J143-MAX($J$14:$J143),0)</f>
        <v>0</v>
      </c>
      <c r="L143" s="9" t="e">
        <f t="shared" ref="L143:L206" si="14">K143/(J142+$B$3)</f>
        <v>#VALUE!</v>
      </c>
      <c r="M143" s="3">
        <f t="shared" ref="M143:M206" si="15">WEEKNUM(A143,21)</f>
        <v>52</v>
      </c>
      <c r="N143" s="3">
        <f t="shared" ref="N143:N206" si="16">WEEKNUM(B143,21)</f>
        <v>52</v>
      </c>
      <c r="O143" s="24">
        <f t="shared" ref="O143:O206" si="17">B143-A143</f>
        <v>0</v>
      </c>
      <c r="P143" s="3"/>
      <c r="Q143" s="3"/>
      <c r="R143" s="3"/>
      <c r="S143" s="5"/>
      <c r="T143" s="3"/>
      <c r="U143" s="3"/>
      <c r="V143" s="6"/>
      <c r="W143" s="6"/>
      <c r="X143" s="6"/>
    </row>
    <row r="144" spans="1:24" ht="15.75" customHeight="1" x14ac:dyDescent="0.3">
      <c r="A144" s="23"/>
      <c r="B144" s="23"/>
      <c r="C144" s="45"/>
      <c r="D144" s="2"/>
      <c r="E144" s="2"/>
      <c r="F144" s="2"/>
      <c r="G144" s="2"/>
      <c r="H144" s="29" t="e">
        <f>G144/(J142+$B$3)*100</f>
        <v>#VALUE!</v>
      </c>
      <c r="I144" s="2"/>
      <c r="J144" s="2" t="str">
        <f t="shared" si="13"/>
        <v/>
      </c>
      <c r="K144" s="2">
        <f>IF(J144&lt;MAX($J$14:$J144),J144-MAX($J$14:$J144),0)</f>
        <v>0</v>
      </c>
      <c r="L144" s="9" t="e">
        <f t="shared" si="14"/>
        <v>#VALUE!</v>
      </c>
      <c r="M144" s="3">
        <f t="shared" si="15"/>
        <v>52</v>
      </c>
      <c r="N144" s="3">
        <f t="shared" si="16"/>
        <v>52</v>
      </c>
      <c r="O144" s="24">
        <f t="shared" si="17"/>
        <v>0</v>
      </c>
      <c r="P144" s="3"/>
      <c r="Q144" s="3"/>
      <c r="R144" s="3"/>
      <c r="S144" s="5"/>
      <c r="T144" s="3"/>
      <c r="U144" s="3"/>
      <c r="V144" s="6"/>
      <c r="W144" s="6"/>
      <c r="X144" s="6"/>
    </row>
    <row r="145" spans="1:24" ht="15.75" customHeight="1" x14ac:dyDescent="0.3">
      <c r="A145" s="23"/>
      <c r="B145" s="23"/>
      <c r="C145" s="45"/>
      <c r="D145" s="2"/>
      <c r="E145" s="2"/>
      <c r="F145" s="2"/>
      <c r="G145" s="2"/>
      <c r="H145" s="29" t="e">
        <f>G145/(J144+$B$3)*100</f>
        <v>#VALUE!</v>
      </c>
      <c r="I145" s="2"/>
      <c r="J145" s="2" t="str">
        <f t="shared" si="13"/>
        <v/>
      </c>
      <c r="K145" s="2">
        <f>IF(J145&lt;MAX($J$14:$J145),J145-MAX($J$14:$J145),0)</f>
        <v>0</v>
      </c>
      <c r="L145" s="9" t="e">
        <f t="shared" si="14"/>
        <v>#VALUE!</v>
      </c>
      <c r="M145" s="3">
        <f t="shared" si="15"/>
        <v>52</v>
      </c>
      <c r="N145" s="3">
        <f t="shared" si="16"/>
        <v>52</v>
      </c>
      <c r="O145" s="24">
        <f t="shared" si="17"/>
        <v>0</v>
      </c>
      <c r="P145" s="3"/>
      <c r="Q145" s="3"/>
      <c r="R145" s="3"/>
      <c r="S145" s="5"/>
      <c r="T145" s="3"/>
      <c r="U145" s="3"/>
      <c r="V145" s="6"/>
      <c r="W145" s="6"/>
      <c r="X145" s="6"/>
    </row>
    <row r="146" spans="1:24" ht="15.75" customHeight="1" x14ac:dyDescent="0.3">
      <c r="A146" s="23"/>
      <c r="B146" s="23"/>
      <c r="C146" s="45"/>
      <c r="D146" s="2"/>
      <c r="E146" s="2"/>
      <c r="F146" s="2"/>
      <c r="G146" s="2"/>
      <c r="H146" s="29" t="e">
        <f>G146/(J145+$B$3)*100</f>
        <v>#VALUE!</v>
      </c>
      <c r="I146" s="2"/>
      <c r="J146" s="2" t="str">
        <f t="shared" si="13"/>
        <v/>
      </c>
      <c r="K146" s="2">
        <f>IF(J146&lt;MAX($J$14:$J146),J146-MAX($J$14:$J146),0)</f>
        <v>0</v>
      </c>
      <c r="L146" s="9" t="e">
        <f t="shared" si="14"/>
        <v>#VALUE!</v>
      </c>
      <c r="M146" s="3">
        <f t="shared" si="15"/>
        <v>52</v>
      </c>
      <c r="N146" s="3">
        <f t="shared" si="16"/>
        <v>52</v>
      </c>
      <c r="O146" s="24">
        <f t="shared" si="17"/>
        <v>0</v>
      </c>
      <c r="P146" s="3"/>
      <c r="Q146" s="3"/>
      <c r="R146" s="3"/>
      <c r="S146" s="5"/>
      <c r="T146" s="3"/>
      <c r="U146" s="3"/>
      <c r="V146" s="6"/>
      <c r="W146" s="6"/>
      <c r="X146" s="6"/>
    </row>
    <row r="147" spans="1:24" ht="15.75" customHeight="1" x14ac:dyDescent="0.3">
      <c r="A147" s="23"/>
      <c r="B147" s="23"/>
      <c r="C147" s="45"/>
      <c r="D147" s="2"/>
      <c r="E147" s="2"/>
      <c r="F147" s="2"/>
      <c r="G147" s="2"/>
      <c r="H147" s="29" t="e">
        <f>G147/(J146+$B$3)*100</f>
        <v>#VALUE!</v>
      </c>
      <c r="I147" s="2"/>
      <c r="J147" s="2" t="str">
        <f t="shared" si="13"/>
        <v/>
      </c>
      <c r="K147" s="2">
        <f>IF(J147&lt;MAX($J$14:$J147),J147-MAX($J$14:$J147),0)</f>
        <v>0</v>
      </c>
      <c r="L147" s="9" t="e">
        <f t="shared" si="14"/>
        <v>#VALUE!</v>
      </c>
      <c r="M147" s="3">
        <f t="shared" si="15"/>
        <v>52</v>
      </c>
      <c r="N147" s="3">
        <f t="shared" si="16"/>
        <v>52</v>
      </c>
      <c r="O147" s="24">
        <f t="shared" si="17"/>
        <v>0</v>
      </c>
      <c r="P147" s="3"/>
      <c r="Q147" s="3"/>
      <c r="R147" s="3"/>
      <c r="S147" s="5"/>
      <c r="T147" s="3"/>
      <c r="U147" s="3"/>
      <c r="V147" s="6"/>
      <c r="W147" s="6"/>
      <c r="X147" s="6"/>
    </row>
    <row r="148" spans="1:24" ht="15.75" customHeight="1" x14ac:dyDescent="0.3">
      <c r="A148" s="23"/>
      <c r="B148" s="23"/>
      <c r="C148" s="45"/>
      <c r="D148" s="2"/>
      <c r="E148" s="2"/>
      <c r="F148" s="2"/>
      <c r="G148" s="2"/>
      <c r="H148" s="29" t="e">
        <f>G148/(J146+$B$3)*100</f>
        <v>#VALUE!</v>
      </c>
      <c r="I148" s="2"/>
      <c r="J148" s="2" t="str">
        <f t="shared" si="13"/>
        <v/>
      </c>
      <c r="K148" s="2">
        <f>IF(J148&lt;MAX($J$14:$J148),J148-MAX($J$14:$J148),0)</f>
        <v>0</v>
      </c>
      <c r="L148" s="9" t="e">
        <f t="shared" si="14"/>
        <v>#VALUE!</v>
      </c>
      <c r="M148" s="3">
        <f t="shared" si="15"/>
        <v>52</v>
      </c>
      <c r="N148" s="3">
        <f t="shared" si="16"/>
        <v>52</v>
      </c>
      <c r="O148" s="24">
        <f t="shared" si="17"/>
        <v>0</v>
      </c>
      <c r="P148" s="3"/>
      <c r="Q148" s="3"/>
      <c r="R148" s="3"/>
      <c r="S148" s="5"/>
      <c r="T148" s="3"/>
      <c r="U148" s="3"/>
      <c r="V148" s="6"/>
      <c r="W148" s="6"/>
      <c r="X148" s="6"/>
    </row>
    <row r="149" spans="1:24" ht="15.75" customHeight="1" x14ac:dyDescent="0.3">
      <c r="A149" s="23"/>
      <c r="B149" s="23"/>
      <c r="C149" s="45"/>
      <c r="D149" s="2"/>
      <c r="E149" s="2"/>
      <c r="F149" s="2"/>
      <c r="G149" s="2"/>
      <c r="H149" s="29" t="e">
        <f>G149/(J148+$B$3)*100</f>
        <v>#VALUE!</v>
      </c>
      <c r="I149" s="2"/>
      <c r="J149" s="2" t="str">
        <f t="shared" si="13"/>
        <v/>
      </c>
      <c r="K149" s="2">
        <f>IF(J149&lt;MAX($J$14:$J149),J149-MAX($J$14:$J149),0)</f>
        <v>0</v>
      </c>
      <c r="L149" s="9" t="e">
        <f t="shared" si="14"/>
        <v>#VALUE!</v>
      </c>
      <c r="M149" s="3">
        <f t="shared" si="15"/>
        <v>52</v>
      </c>
      <c r="N149" s="3">
        <f t="shared" si="16"/>
        <v>52</v>
      </c>
      <c r="O149" s="24">
        <f t="shared" si="17"/>
        <v>0</v>
      </c>
      <c r="P149" s="3"/>
      <c r="Q149" s="3"/>
      <c r="R149" s="3"/>
      <c r="S149" s="5"/>
      <c r="T149" s="3"/>
      <c r="U149" s="3"/>
      <c r="V149" s="6"/>
      <c r="W149" s="6"/>
      <c r="X149" s="6"/>
    </row>
    <row r="150" spans="1:24" ht="15.75" customHeight="1" x14ac:dyDescent="0.3">
      <c r="A150" s="23"/>
      <c r="B150" s="23"/>
      <c r="C150" s="45"/>
      <c r="D150" s="2"/>
      <c r="E150" s="2"/>
      <c r="F150" s="2"/>
      <c r="G150" s="2"/>
      <c r="H150" s="29" t="e">
        <f>G150/(J149+$B$3)*100</f>
        <v>#VALUE!</v>
      </c>
      <c r="I150" s="2"/>
      <c r="J150" s="2" t="str">
        <f t="shared" si="13"/>
        <v/>
      </c>
      <c r="K150" s="2">
        <f>IF(J150&lt;MAX($J$14:$J150),J150-MAX($J$14:$J150),0)</f>
        <v>0</v>
      </c>
      <c r="L150" s="9" t="e">
        <f t="shared" si="14"/>
        <v>#VALUE!</v>
      </c>
      <c r="M150" s="3">
        <f t="shared" si="15"/>
        <v>52</v>
      </c>
      <c r="N150" s="3">
        <f t="shared" si="16"/>
        <v>52</v>
      </c>
      <c r="O150" s="24">
        <f t="shared" si="17"/>
        <v>0</v>
      </c>
      <c r="P150" s="3"/>
      <c r="Q150" s="3"/>
      <c r="R150" s="3"/>
      <c r="S150" s="5"/>
      <c r="T150" s="3"/>
      <c r="U150" s="3"/>
      <c r="V150" s="6"/>
      <c r="W150" s="6"/>
      <c r="X150" s="6"/>
    </row>
    <row r="151" spans="1:24" ht="15.75" customHeight="1" x14ac:dyDescent="0.3">
      <c r="A151" s="23"/>
      <c r="B151" s="23"/>
      <c r="C151" s="45"/>
      <c r="D151" s="2"/>
      <c r="E151" s="2"/>
      <c r="F151" s="2"/>
      <c r="G151" s="2"/>
      <c r="H151" s="29" t="e">
        <f>G151/(J150+$B$3)*100</f>
        <v>#VALUE!</v>
      </c>
      <c r="I151" s="2"/>
      <c r="J151" s="2" t="str">
        <f t="shared" si="13"/>
        <v/>
      </c>
      <c r="K151" s="2">
        <f>IF(J151&lt;MAX($J$14:$J151),J151-MAX($J$14:$J151),0)</f>
        <v>0</v>
      </c>
      <c r="L151" s="9" t="e">
        <f t="shared" si="14"/>
        <v>#VALUE!</v>
      </c>
      <c r="M151" s="3">
        <f t="shared" si="15"/>
        <v>52</v>
      </c>
      <c r="N151" s="3">
        <f t="shared" si="16"/>
        <v>52</v>
      </c>
      <c r="O151" s="24">
        <f t="shared" si="17"/>
        <v>0</v>
      </c>
      <c r="P151" s="3"/>
      <c r="Q151" s="3"/>
      <c r="R151" s="3"/>
      <c r="S151" s="5"/>
      <c r="T151" s="3"/>
      <c r="U151" s="3"/>
      <c r="V151" s="6"/>
      <c r="W151" s="6"/>
      <c r="X151" s="6"/>
    </row>
    <row r="152" spans="1:24" ht="15.75" customHeight="1" x14ac:dyDescent="0.3">
      <c r="A152" s="23"/>
      <c r="B152" s="23"/>
      <c r="C152" s="45"/>
      <c r="D152" s="2"/>
      <c r="E152" s="2"/>
      <c r="F152" s="2"/>
      <c r="G152" s="2"/>
      <c r="H152" s="29" t="e">
        <f>G152/(J150+$B$3)*100</f>
        <v>#VALUE!</v>
      </c>
      <c r="I152" s="2"/>
      <c r="J152" s="2" t="str">
        <f t="shared" si="13"/>
        <v/>
      </c>
      <c r="K152" s="2">
        <f>IF(J152&lt;MAX($J$14:$J152),J152-MAX($J$14:$J152),0)</f>
        <v>0</v>
      </c>
      <c r="L152" s="9" t="e">
        <f t="shared" si="14"/>
        <v>#VALUE!</v>
      </c>
      <c r="M152" s="3">
        <f t="shared" si="15"/>
        <v>52</v>
      </c>
      <c r="N152" s="3">
        <f t="shared" si="16"/>
        <v>52</v>
      </c>
      <c r="O152" s="24">
        <f t="shared" si="17"/>
        <v>0</v>
      </c>
      <c r="P152" s="3"/>
      <c r="Q152" s="3"/>
      <c r="R152" s="3"/>
      <c r="S152" s="5"/>
      <c r="T152" s="3"/>
      <c r="U152" s="3"/>
      <c r="V152" s="6"/>
      <c r="W152" s="6"/>
      <c r="X152" s="6"/>
    </row>
    <row r="153" spans="1:24" ht="15.75" customHeight="1" x14ac:dyDescent="0.3">
      <c r="A153" s="23"/>
      <c r="B153" s="23"/>
      <c r="C153" s="45"/>
      <c r="D153" s="2"/>
      <c r="E153" s="2"/>
      <c r="F153" s="2"/>
      <c r="G153" s="2"/>
      <c r="H153" s="29" t="e">
        <f>G153/(J152+$B$3)*100</f>
        <v>#VALUE!</v>
      </c>
      <c r="I153" s="2"/>
      <c r="J153" s="2" t="str">
        <f t="shared" si="13"/>
        <v/>
      </c>
      <c r="K153" s="2">
        <f>IF(J153&lt;MAX($J$14:$J153),J153-MAX($J$14:$J153),0)</f>
        <v>0</v>
      </c>
      <c r="L153" s="9" t="e">
        <f t="shared" si="14"/>
        <v>#VALUE!</v>
      </c>
      <c r="M153" s="3">
        <f t="shared" si="15"/>
        <v>52</v>
      </c>
      <c r="N153" s="3">
        <f t="shared" si="16"/>
        <v>52</v>
      </c>
      <c r="O153" s="24">
        <f t="shared" si="17"/>
        <v>0</v>
      </c>
      <c r="P153" s="3"/>
      <c r="Q153" s="3"/>
      <c r="R153" s="3"/>
      <c r="S153" s="5"/>
      <c r="T153" s="3"/>
      <c r="U153" s="3"/>
      <c r="V153" s="6"/>
      <c r="W153" s="6"/>
      <c r="X153" s="6"/>
    </row>
    <row r="154" spans="1:24" ht="15.75" customHeight="1" x14ac:dyDescent="0.3">
      <c r="A154" s="23"/>
      <c r="B154" s="23"/>
      <c r="C154" s="45"/>
      <c r="D154" s="2"/>
      <c r="E154" s="2"/>
      <c r="F154" s="2"/>
      <c r="G154" s="2"/>
      <c r="H154" s="29" t="e">
        <f>G154/(J153+$B$3)*100</f>
        <v>#VALUE!</v>
      </c>
      <c r="I154" s="2"/>
      <c r="J154" s="2" t="str">
        <f t="shared" si="13"/>
        <v/>
      </c>
      <c r="K154" s="2">
        <f>IF(J154&lt;MAX($J$14:$J154),J154-MAX($J$14:$J154),0)</f>
        <v>0</v>
      </c>
      <c r="L154" s="9" t="e">
        <f t="shared" si="14"/>
        <v>#VALUE!</v>
      </c>
      <c r="M154" s="3">
        <f t="shared" si="15"/>
        <v>52</v>
      </c>
      <c r="N154" s="3">
        <f t="shared" si="16"/>
        <v>52</v>
      </c>
      <c r="O154" s="24">
        <f t="shared" si="17"/>
        <v>0</v>
      </c>
      <c r="P154" s="3"/>
      <c r="Q154" s="3"/>
      <c r="R154" s="3"/>
      <c r="S154" s="5"/>
      <c r="T154" s="3"/>
      <c r="U154" s="3"/>
      <c r="V154" s="6"/>
      <c r="W154" s="6"/>
      <c r="X154" s="6"/>
    </row>
    <row r="155" spans="1:24" ht="15.75" customHeight="1" x14ac:dyDescent="0.3">
      <c r="A155" s="23"/>
      <c r="B155" s="23"/>
      <c r="C155" s="45"/>
      <c r="D155" s="2"/>
      <c r="E155" s="2"/>
      <c r="F155" s="2"/>
      <c r="G155" s="2"/>
      <c r="H155" s="29" t="e">
        <f>G155/(J154+$B$3)*100</f>
        <v>#VALUE!</v>
      </c>
      <c r="I155" s="2"/>
      <c r="J155" s="2" t="str">
        <f t="shared" si="13"/>
        <v/>
      </c>
      <c r="K155" s="2">
        <f>IF(J155&lt;MAX($J$14:$J155),J155-MAX($J$14:$J155),0)</f>
        <v>0</v>
      </c>
      <c r="L155" s="9" t="e">
        <f t="shared" si="14"/>
        <v>#VALUE!</v>
      </c>
      <c r="M155" s="3">
        <f t="shared" si="15"/>
        <v>52</v>
      </c>
      <c r="N155" s="3">
        <f t="shared" si="16"/>
        <v>52</v>
      </c>
      <c r="O155" s="24">
        <f t="shared" si="17"/>
        <v>0</v>
      </c>
      <c r="P155" s="3"/>
      <c r="Q155" s="3"/>
      <c r="R155" s="3"/>
      <c r="S155" s="5"/>
      <c r="T155" s="3"/>
      <c r="U155" s="3"/>
      <c r="V155" s="6"/>
      <c r="W155" s="6"/>
      <c r="X155" s="6"/>
    </row>
    <row r="156" spans="1:24" ht="15.75" customHeight="1" x14ac:dyDescent="0.3">
      <c r="A156" s="23"/>
      <c r="B156" s="23"/>
      <c r="C156" s="45"/>
      <c r="D156" s="2"/>
      <c r="E156" s="2"/>
      <c r="F156" s="2"/>
      <c r="G156" s="2"/>
      <c r="H156" s="29" t="e">
        <f>G156/(J154+$B$3)*100</f>
        <v>#VALUE!</v>
      </c>
      <c r="I156" s="2"/>
      <c r="J156" s="2" t="str">
        <f t="shared" si="13"/>
        <v/>
      </c>
      <c r="K156" s="2">
        <f>IF(J156&lt;MAX($J$14:$J156),J156-MAX($J$14:$J156),0)</f>
        <v>0</v>
      </c>
      <c r="L156" s="9" t="e">
        <f t="shared" si="14"/>
        <v>#VALUE!</v>
      </c>
      <c r="M156" s="3">
        <f t="shared" si="15"/>
        <v>52</v>
      </c>
      <c r="N156" s="3">
        <f t="shared" si="16"/>
        <v>52</v>
      </c>
      <c r="O156" s="24">
        <f t="shared" si="17"/>
        <v>0</v>
      </c>
      <c r="P156" s="3"/>
      <c r="Q156" s="3"/>
      <c r="R156" s="3"/>
      <c r="S156" s="5"/>
      <c r="T156" s="3"/>
      <c r="U156" s="3"/>
      <c r="V156" s="6"/>
      <c r="W156" s="6"/>
      <c r="X156" s="6"/>
    </row>
    <row r="157" spans="1:24" ht="15.75" customHeight="1" x14ac:dyDescent="0.3">
      <c r="A157" s="23"/>
      <c r="B157" s="23"/>
      <c r="C157" s="45"/>
      <c r="D157" s="2"/>
      <c r="E157" s="2"/>
      <c r="F157" s="2"/>
      <c r="G157" s="2"/>
      <c r="H157" s="29" t="e">
        <f>G157/(J156+$B$3)*100</f>
        <v>#VALUE!</v>
      </c>
      <c r="I157" s="2"/>
      <c r="J157" s="2" t="str">
        <f t="shared" si="13"/>
        <v/>
      </c>
      <c r="K157" s="2">
        <f>IF(J157&lt;MAX($J$14:$J157),J157-MAX($J$14:$J157),0)</f>
        <v>0</v>
      </c>
      <c r="L157" s="9" t="e">
        <f t="shared" si="14"/>
        <v>#VALUE!</v>
      </c>
      <c r="M157" s="3">
        <f t="shared" si="15"/>
        <v>52</v>
      </c>
      <c r="N157" s="3">
        <f t="shared" si="16"/>
        <v>52</v>
      </c>
      <c r="O157" s="24">
        <f t="shared" si="17"/>
        <v>0</v>
      </c>
      <c r="P157" s="3"/>
      <c r="Q157" s="3"/>
      <c r="R157" s="3"/>
      <c r="S157" s="5"/>
      <c r="T157" s="3"/>
      <c r="U157" s="3"/>
      <c r="V157" s="6"/>
      <c r="W157" s="6"/>
      <c r="X157" s="6"/>
    </row>
    <row r="158" spans="1:24" ht="15.75" customHeight="1" x14ac:dyDescent="0.3">
      <c r="A158" s="23"/>
      <c r="B158" s="23"/>
      <c r="C158" s="45"/>
      <c r="D158" s="2"/>
      <c r="E158" s="2"/>
      <c r="F158" s="2"/>
      <c r="G158" s="2"/>
      <c r="H158" s="29" t="e">
        <f>G158/(J157+$B$3)*100</f>
        <v>#VALUE!</v>
      </c>
      <c r="I158" s="2"/>
      <c r="J158" s="2" t="str">
        <f t="shared" si="13"/>
        <v/>
      </c>
      <c r="K158" s="2">
        <f>IF(J158&lt;MAX($J$14:$J158),J158-MAX($J$14:$J158),0)</f>
        <v>0</v>
      </c>
      <c r="L158" s="9" t="e">
        <f t="shared" si="14"/>
        <v>#VALUE!</v>
      </c>
      <c r="M158" s="3">
        <f t="shared" si="15"/>
        <v>52</v>
      </c>
      <c r="N158" s="3">
        <f t="shared" si="16"/>
        <v>52</v>
      </c>
      <c r="O158" s="24">
        <f t="shared" si="17"/>
        <v>0</v>
      </c>
      <c r="P158" s="3"/>
      <c r="Q158" s="3"/>
      <c r="R158" s="3"/>
      <c r="S158" s="5"/>
      <c r="T158" s="3"/>
      <c r="U158" s="3"/>
      <c r="V158" s="6"/>
      <c r="W158" s="6"/>
      <c r="X158" s="6"/>
    </row>
    <row r="159" spans="1:24" ht="15.75" customHeight="1" x14ac:dyDescent="0.3">
      <c r="A159" s="23"/>
      <c r="B159" s="23"/>
      <c r="C159" s="45"/>
      <c r="D159" s="2"/>
      <c r="E159" s="2"/>
      <c r="F159" s="2"/>
      <c r="G159" s="2"/>
      <c r="H159" s="29" t="e">
        <f>G159/(J158+$B$3)*100</f>
        <v>#VALUE!</v>
      </c>
      <c r="I159" s="2"/>
      <c r="J159" s="2" t="str">
        <f t="shared" si="13"/>
        <v/>
      </c>
      <c r="K159" s="2">
        <f>IF(J159&lt;MAX($J$14:$J159),J159-MAX($J$14:$J159),0)</f>
        <v>0</v>
      </c>
      <c r="L159" s="9" t="e">
        <f t="shared" si="14"/>
        <v>#VALUE!</v>
      </c>
      <c r="M159" s="3">
        <f t="shared" si="15"/>
        <v>52</v>
      </c>
      <c r="N159" s="3">
        <f t="shared" si="16"/>
        <v>52</v>
      </c>
      <c r="O159" s="24">
        <f t="shared" si="17"/>
        <v>0</v>
      </c>
      <c r="P159" s="3"/>
      <c r="Q159" s="3"/>
      <c r="R159" s="3"/>
      <c r="S159" s="5"/>
      <c r="T159" s="3"/>
      <c r="U159" s="3"/>
      <c r="V159" s="6"/>
      <c r="W159" s="6"/>
      <c r="X159" s="6"/>
    </row>
    <row r="160" spans="1:24" ht="15.75" customHeight="1" x14ac:dyDescent="0.3">
      <c r="A160" s="23"/>
      <c r="B160" s="23"/>
      <c r="C160" s="45"/>
      <c r="D160" s="2"/>
      <c r="E160" s="2"/>
      <c r="F160" s="2"/>
      <c r="G160" s="2"/>
      <c r="H160" s="29" t="e">
        <f>G160/(J158+$B$3)*100</f>
        <v>#VALUE!</v>
      </c>
      <c r="I160" s="2"/>
      <c r="J160" s="2" t="str">
        <f t="shared" si="13"/>
        <v/>
      </c>
      <c r="K160" s="2">
        <f>IF(J160&lt;MAX($J$14:$J160),J160-MAX($J$14:$J160),0)</f>
        <v>0</v>
      </c>
      <c r="L160" s="9" t="e">
        <f t="shared" si="14"/>
        <v>#VALUE!</v>
      </c>
      <c r="M160" s="3">
        <f t="shared" si="15"/>
        <v>52</v>
      </c>
      <c r="N160" s="3">
        <f t="shared" si="16"/>
        <v>52</v>
      </c>
      <c r="O160" s="24">
        <f t="shared" si="17"/>
        <v>0</v>
      </c>
      <c r="P160" s="3"/>
      <c r="Q160" s="3"/>
      <c r="R160" s="3"/>
      <c r="S160" s="5"/>
      <c r="T160" s="3"/>
      <c r="U160" s="3"/>
      <c r="V160" s="6"/>
      <c r="W160" s="6"/>
      <c r="X160" s="6"/>
    </row>
    <row r="161" spans="1:24" ht="15.75" customHeight="1" x14ac:dyDescent="0.3">
      <c r="A161" s="23"/>
      <c r="B161" s="23"/>
      <c r="C161" s="45"/>
      <c r="D161" s="2"/>
      <c r="E161" s="2"/>
      <c r="F161" s="2"/>
      <c r="G161" s="2"/>
      <c r="H161" s="29" t="e">
        <f>G161/(J160+$B$3)*100</f>
        <v>#VALUE!</v>
      </c>
      <c r="I161" s="2"/>
      <c r="J161" s="2" t="str">
        <f t="shared" si="13"/>
        <v/>
      </c>
      <c r="K161" s="2">
        <f>IF(J161&lt;MAX($J$14:$J161),J161-MAX($J$14:$J161),0)</f>
        <v>0</v>
      </c>
      <c r="L161" s="9" t="e">
        <f t="shared" si="14"/>
        <v>#VALUE!</v>
      </c>
      <c r="M161" s="3">
        <f t="shared" si="15"/>
        <v>52</v>
      </c>
      <c r="N161" s="3">
        <f t="shared" si="16"/>
        <v>52</v>
      </c>
      <c r="O161" s="24">
        <f t="shared" si="17"/>
        <v>0</v>
      </c>
      <c r="P161" s="3"/>
      <c r="Q161" s="3"/>
      <c r="R161" s="3"/>
      <c r="S161" s="5"/>
      <c r="T161" s="3"/>
      <c r="U161" s="3"/>
      <c r="V161" s="6"/>
      <c r="W161" s="6"/>
      <c r="X161" s="6"/>
    </row>
    <row r="162" spans="1:24" ht="15.75" customHeight="1" x14ac:dyDescent="0.3">
      <c r="A162" s="23"/>
      <c r="B162" s="23"/>
      <c r="C162" s="45"/>
      <c r="D162" s="2"/>
      <c r="E162" s="2"/>
      <c r="F162" s="2"/>
      <c r="G162" s="2"/>
      <c r="H162" s="29" t="e">
        <f>G162/(J161+$B$3)*100</f>
        <v>#VALUE!</v>
      </c>
      <c r="I162" s="2"/>
      <c r="J162" s="2" t="str">
        <f t="shared" si="13"/>
        <v/>
      </c>
      <c r="K162" s="2">
        <f>IF(J162&lt;MAX($J$14:$J162),J162-MAX($J$14:$J162),0)</f>
        <v>0</v>
      </c>
      <c r="L162" s="9" t="e">
        <f t="shared" si="14"/>
        <v>#VALUE!</v>
      </c>
      <c r="M162" s="3">
        <f t="shared" si="15"/>
        <v>52</v>
      </c>
      <c r="N162" s="3">
        <f t="shared" si="16"/>
        <v>52</v>
      </c>
      <c r="O162" s="24">
        <f t="shared" si="17"/>
        <v>0</v>
      </c>
      <c r="P162" s="3"/>
      <c r="Q162" s="3"/>
      <c r="R162" s="3"/>
      <c r="S162" s="5"/>
      <c r="T162" s="3"/>
      <c r="U162" s="3"/>
      <c r="V162" s="6"/>
      <c r="W162" s="6"/>
      <c r="X162" s="6"/>
    </row>
    <row r="163" spans="1:24" ht="15.75" customHeight="1" x14ac:dyDescent="0.3">
      <c r="A163" s="23"/>
      <c r="B163" s="23"/>
      <c r="C163" s="45"/>
      <c r="D163" s="2"/>
      <c r="E163" s="2"/>
      <c r="F163" s="2"/>
      <c r="G163" s="2"/>
      <c r="H163" s="29" t="e">
        <f>G163/(J162+$B$3)*100</f>
        <v>#VALUE!</v>
      </c>
      <c r="I163" s="2"/>
      <c r="J163" s="2" t="str">
        <f t="shared" si="13"/>
        <v/>
      </c>
      <c r="K163" s="2">
        <f>IF(J163&lt;MAX($J$14:$J163),J163-MAX($J$14:$J163),0)</f>
        <v>0</v>
      </c>
      <c r="L163" s="9" t="e">
        <f t="shared" si="14"/>
        <v>#VALUE!</v>
      </c>
      <c r="M163" s="3">
        <f t="shared" si="15"/>
        <v>52</v>
      </c>
      <c r="N163" s="3">
        <f t="shared" si="16"/>
        <v>52</v>
      </c>
      <c r="O163" s="24">
        <f t="shared" si="17"/>
        <v>0</v>
      </c>
      <c r="P163" s="3"/>
      <c r="Q163" s="3"/>
      <c r="R163" s="3"/>
      <c r="S163" s="5"/>
      <c r="T163" s="3"/>
      <c r="U163" s="3"/>
      <c r="V163" s="6"/>
      <c r="W163" s="6"/>
      <c r="X163" s="6"/>
    </row>
    <row r="164" spans="1:24" ht="15.75" customHeight="1" x14ac:dyDescent="0.3">
      <c r="A164" s="23"/>
      <c r="B164" s="23"/>
      <c r="C164" s="45"/>
      <c r="D164" s="2"/>
      <c r="E164" s="2"/>
      <c r="F164" s="2"/>
      <c r="G164" s="2"/>
      <c r="H164" s="29" t="e">
        <f>G164/(J162+$B$3)*100</f>
        <v>#VALUE!</v>
      </c>
      <c r="I164" s="2"/>
      <c r="J164" s="2" t="str">
        <f t="shared" si="13"/>
        <v/>
      </c>
      <c r="K164" s="2">
        <f>IF(J164&lt;MAX($J$14:$J164),J164-MAX($J$14:$J164),0)</f>
        <v>0</v>
      </c>
      <c r="L164" s="9" t="e">
        <f t="shared" si="14"/>
        <v>#VALUE!</v>
      </c>
      <c r="M164" s="3">
        <f t="shared" si="15"/>
        <v>52</v>
      </c>
      <c r="N164" s="3">
        <f t="shared" si="16"/>
        <v>52</v>
      </c>
      <c r="O164" s="24">
        <f t="shared" si="17"/>
        <v>0</v>
      </c>
      <c r="P164" s="3"/>
      <c r="Q164" s="3"/>
      <c r="R164" s="3"/>
      <c r="S164" s="5"/>
      <c r="T164" s="3"/>
      <c r="U164" s="3"/>
      <c r="V164" s="6"/>
      <c r="W164" s="6"/>
      <c r="X164" s="6"/>
    </row>
    <row r="165" spans="1:24" ht="15.75" customHeight="1" x14ac:dyDescent="0.3">
      <c r="A165" s="23"/>
      <c r="B165" s="23"/>
      <c r="C165" s="45"/>
      <c r="D165" s="2"/>
      <c r="E165" s="2"/>
      <c r="F165" s="2"/>
      <c r="G165" s="2"/>
      <c r="H165" s="29" t="e">
        <f>G165/(J164+$B$3)*100</f>
        <v>#VALUE!</v>
      </c>
      <c r="I165" s="2"/>
      <c r="J165" s="2" t="str">
        <f t="shared" si="13"/>
        <v/>
      </c>
      <c r="K165" s="2">
        <f>IF(J165&lt;MAX($J$14:$J165),J165-MAX($J$14:$J165),0)</f>
        <v>0</v>
      </c>
      <c r="L165" s="9" t="e">
        <f t="shared" si="14"/>
        <v>#VALUE!</v>
      </c>
      <c r="M165" s="3">
        <f t="shared" si="15"/>
        <v>52</v>
      </c>
      <c r="N165" s="3">
        <f t="shared" si="16"/>
        <v>52</v>
      </c>
      <c r="O165" s="24">
        <f t="shared" si="17"/>
        <v>0</v>
      </c>
      <c r="P165" s="3"/>
      <c r="Q165" s="3"/>
      <c r="R165" s="3"/>
      <c r="S165" s="5"/>
      <c r="T165" s="3"/>
      <c r="U165" s="3"/>
      <c r="V165" s="6"/>
      <c r="W165" s="6"/>
      <c r="X165" s="6"/>
    </row>
    <row r="166" spans="1:24" ht="15.75" customHeight="1" x14ac:dyDescent="0.3">
      <c r="A166" s="23"/>
      <c r="B166" s="23"/>
      <c r="C166" s="45"/>
      <c r="D166" s="2"/>
      <c r="E166" s="2"/>
      <c r="F166" s="2"/>
      <c r="G166" s="2"/>
      <c r="H166" s="29" t="e">
        <f>G166/(J165+$B$3)*100</f>
        <v>#VALUE!</v>
      </c>
      <c r="I166" s="2"/>
      <c r="J166" s="2" t="str">
        <f t="shared" si="13"/>
        <v/>
      </c>
      <c r="K166" s="2">
        <f>IF(J166&lt;MAX($J$14:$J166),J166-MAX($J$14:$J166),0)</f>
        <v>0</v>
      </c>
      <c r="L166" s="9" t="e">
        <f t="shared" si="14"/>
        <v>#VALUE!</v>
      </c>
      <c r="M166" s="3">
        <f t="shared" si="15"/>
        <v>52</v>
      </c>
      <c r="N166" s="3">
        <f t="shared" si="16"/>
        <v>52</v>
      </c>
      <c r="O166" s="24">
        <f t="shared" si="17"/>
        <v>0</v>
      </c>
      <c r="P166" s="3"/>
      <c r="Q166" s="3"/>
      <c r="R166" s="3"/>
      <c r="S166" s="5"/>
      <c r="T166" s="3"/>
      <c r="U166" s="3"/>
      <c r="V166" s="6"/>
      <c r="W166" s="6"/>
      <c r="X166" s="6"/>
    </row>
    <row r="167" spans="1:24" ht="15.75" customHeight="1" x14ac:dyDescent="0.3">
      <c r="A167" s="23"/>
      <c r="B167" s="23"/>
      <c r="C167" s="45"/>
      <c r="D167" s="2"/>
      <c r="E167" s="2"/>
      <c r="F167" s="2"/>
      <c r="G167" s="2"/>
      <c r="H167" s="29" t="e">
        <f>G167/(J166+$B$3)*100</f>
        <v>#VALUE!</v>
      </c>
      <c r="I167" s="2"/>
      <c r="J167" s="2" t="str">
        <f t="shared" si="13"/>
        <v/>
      </c>
      <c r="K167" s="2">
        <f>IF(J167&lt;MAX($J$14:$J167),J167-MAX($J$14:$J167),0)</f>
        <v>0</v>
      </c>
      <c r="L167" s="9" t="e">
        <f t="shared" si="14"/>
        <v>#VALUE!</v>
      </c>
      <c r="M167" s="3">
        <f t="shared" si="15"/>
        <v>52</v>
      </c>
      <c r="N167" s="3">
        <f t="shared" si="16"/>
        <v>52</v>
      </c>
      <c r="O167" s="24">
        <f t="shared" si="17"/>
        <v>0</v>
      </c>
      <c r="P167" s="3"/>
      <c r="Q167" s="3"/>
      <c r="R167" s="3"/>
      <c r="S167" s="5"/>
      <c r="T167" s="3"/>
      <c r="U167" s="3"/>
      <c r="V167" s="6"/>
      <c r="W167" s="6"/>
      <c r="X167" s="6"/>
    </row>
    <row r="168" spans="1:24" ht="15.75" customHeight="1" x14ac:dyDescent="0.3">
      <c r="A168" s="23"/>
      <c r="B168" s="23"/>
      <c r="C168" s="45"/>
      <c r="D168" s="2"/>
      <c r="E168" s="2"/>
      <c r="F168" s="2"/>
      <c r="G168" s="2"/>
      <c r="H168" s="29" t="e">
        <f>G168/(J166+$B$3)*100</f>
        <v>#VALUE!</v>
      </c>
      <c r="I168" s="2"/>
      <c r="J168" s="2" t="str">
        <f t="shared" si="13"/>
        <v/>
      </c>
      <c r="K168" s="2">
        <f>IF(J168&lt;MAX($J$14:$J168),J168-MAX($J$14:$J168),0)</f>
        <v>0</v>
      </c>
      <c r="L168" s="9" t="e">
        <f t="shared" si="14"/>
        <v>#VALUE!</v>
      </c>
      <c r="M168" s="3">
        <f t="shared" si="15"/>
        <v>52</v>
      </c>
      <c r="N168" s="3">
        <f t="shared" si="16"/>
        <v>52</v>
      </c>
      <c r="O168" s="24">
        <f t="shared" si="17"/>
        <v>0</v>
      </c>
      <c r="P168" s="3"/>
      <c r="Q168" s="3"/>
      <c r="R168" s="3"/>
      <c r="S168" s="5"/>
      <c r="T168" s="3"/>
      <c r="U168" s="3"/>
      <c r="V168" s="6"/>
      <c r="W168" s="6"/>
      <c r="X168" s="6"/>
    </row>
    <row r="169" spans="1:24" ht="15.75" customHeight="1" x14ac:dyDescent="0.3">
      <c r="A169" s="23"/>
      <c r="B169" s="22"/>
      <c r="C169" s="44"/>
      <c r="D169" s="2"/>
      <c r="E169" s="2"/>
      <c r="F169" s="2"/>
      <c r="G169" s="2"/>
      <c r="H169" s="29" t="e">
        <f>G169/(J168+$B$3)*100</f>
        <v>#VALUE!</v>
      </c>
      <c r="I169" s="2"/>
      <c r="J169" s="2" t="str">
        <f t="shared" si="13"/>
        <v/>
      </c>
      <c r="K169" s="2">
        <f>IF(J169&lt;MAX($J$14:$J169),J169-MAX($J$14:$J169),0)</f>
        <v>0</v>
      </c>
      <c r="L169" s="9" t="e">
        <f t="shared" si="14"/>
        <v>#VALUE!</v>
      </c>
      <c r="M169" s="3">
        <f t="shared" si="15"/>
        <v>52</v>
      </c>
      <c r="N169" s="3">
        <f t="shared" si="16"/>
        <v>52</v>
      </c>
      <c r="O169" s="24">
        <f t="shared" si="17"/>
        <v>0</v>
      </c>
      <c r="P169" s="3"/>
      <c r="Q169" s="3"/>
      <c r="R169" s="3"/>
      <c r="S169" s="5"/>
      <c r="T169" s="3"/>
      <c r="U169" s="3"/>
      <c r="V169" s="6"/>
      <c r="W169" s="6"/>
      <c r="X169" s="6"/>
    </row>
    <row r="170" spans="1:24" ht="15.75" customHeight="1" x14ac:dyDescent="0.3">
      <c r="A170" s="23"/>
      <c r="B170" s="22"/>
      <c r="C170" s="44"/>
      <c r="D170" s="2"/>
      <c r="E170" s="2"/>
      <c r="F170" s="2"/>
      <c r="G170" s="2"/>
      <c r="H170" s="29" t="e">
        <f>G170/(J169+$B$3)*100</f>
        <v>#VALUE!</v>
      </c>
      <c r="I170" s="2"/>
      <c r="J170" s="2" t="str">
        <f t="shared" si="13"/>
        <v/>
      </c>
      <c r="K170" s="2">
        <f>IF(J170&lt;MAX($J$14:$J170),J170-MAX($J$14:$J170),0)</f>
        <v>0</v>
      </c>
      <c r="L170" s="9" t="e">
        <f t="shared" si="14"/>
        <v>#VALUE!</v>
      </c>
      <c r="M170" s="3">
        <f t="shared" si="15"/>
        <v>52</v>
      </c>
      <c r="N170" s="3">
        <f t="shared" si="16"/>
        <v>52</v>
      </c>
      <c r="O170" s="24">
        <f t="shared" si="17"/>
        <v>0</v>
      </c>
      <c r="P170" s="3"/>
      <c r="Q170" s="3"/>
      <c r="R170" s="3"/>
      <c r="S170" s="5"/>
      <c r="T170" s="3"/>
      <c r="U170" s="3"/>
      <c r="V170" s="6"/>
      <c r="W170" s="6"/>
      <c r="X170" s="6"/>
    </row>
    <row r="171" spans="1:24" ht="15.75" customHeight="1" x14ac:dyDescent="0.3">
      <c r="A171" s="23"/>
      <c r="B171" s="22"/>
      <c r="C171" s="44"/>
      <c r="D171" s="2"/>
      <c r="E171" s="2"/>
      <c r="F171" s="2"/>
      <c r="G171" s="2"/>
      <c r="H171" s="29" t="e">
        <f>G171/(J170+$B$3)*100</f>
        <v>#VALUE!</v>
      </c>
      <c r="I171" s="2"/>
      <c r="J171" s="2" t="str">
        <f t="shared" si="13"/>
        <v/>
      </c>
      <c r="K171" s="2">
        <f>IF(J171&lt;MAX($J$14:$J171),J171-MAX($J$14:$J171),0)</f>
        <v>0</v>
      </c>
      <c r="L171" s="9" t="e">
        <f t="shared" si="14"/>
        <v>#VALUE!</v>
      </c>
      <c r="M171" s="3">
        <f t="shared" si="15"/>
        <v>52</v>
      </c>
      <c r="N171" s="3">
        <f t="shared" si="16"/>
        <v>52</v>
      </c>
      <c r="O171" s="24">
        <f t="shared" si="17"/>
        <v>0</v>
      </c>
      <c r="P171" s="3"/>
      <c r="Q171" s="3"/>
      <c r="R171" s="3"/>
      <c r="S171" s="5"/>
      <c r="T171" s="3"/>
      <c r="U171" s="3"/>
      <c r="V171" s="6"/>
      <c r="W171" s="6"/>
      <c r="X171" s="6"/>
    </row>
    <row r="172" spans="1:24" ht="15.75" customHeight="1" x14ac:dyDescent="0.3">
      <c r="A172" s="23"/>
      <c r="B172" s="22"/>
      <c r="C172" s="44"/>
      <c r="D172" s="2"/>
      <c r="E172" s="2"/>
      <c r="F172" s="2"/>
      <c r="G172" s="2"/>
      <c r="H172" s="29" t="e">
        <f>G172/(J170+$B$3)*100</f>
        <v>#VALUE!</v>
      </c>
      <c r="I172" s="2"/>
      <c r="J172" s="2" t="str">
        <f t="shared" si="13"/>
        <v/>
      </c>
      <c r="K172" s="2">
        <f>IF(J172&lt;MAX($J$14:$J172),J172-MAX($J$14:$J172),0)</f>
        <v>0</v>
      </c>
      <c r="L172" s="9" t="e">
        <f t="shared" si="14"/>
        <v>#VALUE!</v>
      </c>
      <c r="M172" s="3">
        <f t="shared" si="15"/>
        <v>52</v>
      </c>
      <c r="N172" s="3">
        <f t="shared" si="16"/>
        <v>52</v>
      </c>
      <c r="O172" s="24">
        <f t="shared" si="17"/>
        <v>0</v>
      </c>
      <c r="P172" s="3"/>
      <c r="Q172" s="3"/>
      <c r="R172" s="3"/>
      <c r="S172" s="5"/>
      <c r="T172" s="3"/>
      <c r="U172" s="3"/>
      <c r="V172" s="6"/>
      <c r="W172" s="6"/>
      <c r="X172" s="6"/>
    </row>
    <row r="173" spans="1:24" ht="15.75" customHeight="1" x14ac:dyDescent="0.3">
      <c r="A173" s="23"/>
      <c r="B173" s="22"/>
      <c r="C173" s="44"/>
      <c r="D173" s="2"/>
      <c r="E173" s="2"/>
      <c r="F173" s="2"/>
      <c r="G173" s="2"/>
      <c r="H173" s="29" t="e">
        <f>G173/(J172+$B$3)*100</f>
        <v>#VALUE!</v>
      </c>
      <c r="I173" s="2"/>
      <c r="J173" s="2" t="str">
        <f t="shared" si="13"/>
        <v/>
      </c>
      <c r="K173" s="2">
        <f>IF(J173&lt;MAX($J$14:$J173),J173-MAX($J$14:$J173),0)</f>
        <v>0</v>
      </c>
      <c r="L173" s="9" t="e">
        <f t="shared" si="14"/>
        <v>#VALUE!</v>
      </c>
      <c r="M173" s="3">
        <f t="shared" si="15"/>
        <v>52</v>
      </c>
      <c r="N173" s="3">
        <f t="shared" si="16"/>
        <v>52</v>
      </c>
      <c r="O173" s="24">
        <f t="shared" si="17"/>
        <v>0</v>
      </c>
      <c r="P173" s="3"/>
      <c r="Q173" s="3"/>
      <c r="R173" s="3"/>
      <c r="S173" s="5"/>
      <c r="T173" s="3"/>
      <c r="U173" s="3"/>
      <c r="V173" s="6"/>
      <c r="W173" s="6"/>
      <c r="X173" s="6"/>
    </row>
    <row r="174" spans="1:24" ht="15.75" customHeight="1" x14ac:dyDescent="0.3">
      <c r="A174" s="23"/>
      <c r="B174" s="22"/>
      <c r="C174" s="44"/>
      <c r="D174" s="2"/>
      <c r="E174" s="2"/>
      <c r="F174" s="2"/>
      <c r="G174" s="2"/>
      <c r="H174" s="29" t="e">
        <f>G174/(J173+$B$3)*100</f>
        <v>#VALUE!</v>
      </c>
      <c r="I174" s="2"/>
      <c r="J174" s="2" t="str">
        <f t="shared" si="13"/>
        <v/>
      </c>
      <c r="K174" s="2">
        <f>IF(J174&lt;MAX($J$14:$J174),J174-MAX($J$14:$J174),0)</f>
        <v>0</v>
      </c>
      <c r="L174" s="9" t="e">
        <f t="shared" si="14"/>
        <v>#VALUE!</v>
      </c>
      <c r="M174" s="3">
        <f t="shared" si="15"/>
        <v>52</v>
      </c>
      <c r="N174" s="3">
        <f t="shared" si="16"/>
        <v>52</v>
      </c>
      <c r="O174" s="24">
        <f t="shared" si="17"/>
        <v>0</v>
      </c>
      <c r="P174" s="3"/>
      <c r="Q174" s="3"/>
      <c r="R174" s="3"/>
      <c r="S174" s="5"/>
      <c r="T174" s="3"/>
      <c r="U174" s="3"/>
      <c r="V174" s="6"/>
      <c r="W174" s="6"/>
      <c r="X174" s="6"/>
    </row>
    <row r="175" spans="1:24" ht="15.75" customHeight="1" x14ac:dyDescent="0.3">
      <c r="A175" s="23"/>
      <c r="B175" s="22"/>
      <c r="C175" s="44"/>
      <c r="D175" s="2"/>
      <c r="E175" s="2"/>
      <c r="F175" s="2"/>
      <c r="G175" s="2"/>
      <c r="H175" s="29" t="e">
        <f>G175/(J174+$B$3)*100</f>
        <v>#VALUE!</v>
      </c>
      <c r="I175" s="2"/>
      <c r="J175" s="2" t="str">
        <f t="shared" si="13"/>
        <v/>
      </c>
      <c r="K175" s="2">
        <f>IF(J175&lt;MAX($J$14:$J175),J175-MAX($J$14:$J175),0)</f>
        <v>0</v>
      </c>
      <c r="L175" s="9" t="e">
        <f t="shared" si="14"/>
        <v>#VALUE!</v>
      </c>
      <c r="M175" s="3">
        <f t="shared" si="15"/>
        <v>52</v>
      </c>
      <c r="N175" s="3">
        <f t="shared" si="16"/>
        <v>52</v>
      </c>
      <c r="O175" s="24">
        <f t="shared" si="17"/>
        <v>0</v>
      </c>
      <c r="P175" s="3"/>
      <c r="Q175" s="3"/>
      <c r="R175" s="3"/>
      <c r="S175" s="5"/>
      <c r="T175" s="3"/>
      <c r="U175" s="3"/>
      <c r="V175" s="6"/>
      <c r="W175" s="6"/>
      <c r="X175" s="6"/>
    </row>
    <row r="176" spans="1:24" ht="15.75" customHeight="1" x14ac:dyDescent="0.3">
      <c r="A176" s="23"/>
      <c r="B176" s="22"/>
      <c r="C176" s="44"/>
      <c r="D176" s="2"/>
      <c r="E176" s="2"/>
      <c r="F176" s="2"/>
      <c r="G176" s="2"/>
      <c r="H176" s="29" t="e">
        <f>G176/(J174+$B$3)*100</f>
        <v>#VALUE!</v>
      </c>
      <c r="I176" s="2"/>
      <c r="J176" s="2" t="str">
        <f t="shared" si="13"/>
        <v/>
      </c>
      <c r="K176" s="2">
        <f>IF(J176&lt;MAX($J$14:$J176),J176-MAX($J$14:$J176),0)</f>
        <v>0</v>
      </c>
      <c r="L176" s="9" t="e">
        <f t="shared" si="14"/>
        <v>#VALUE!</v>
      </c>
      <c r="M176" s="3">
        <f t="shared" si="15"/>
        <v>52</v>
      </c>
      <c r="N176" s="3">
        <f t="shared" si="16"/>
        <v>52</v>
      </c>
      <c r="O176" s="24">
        <f t="shared" si="17"/>
        <v>0</v>
      </c>
      <c r="P176" s="3"/>
      <c r="Q176" s="3"/>
      <c r="R176" s="3"/>
      <c r="S176" s="5"/>
      <c r="T176" s="3"/>
      <c r="U176" s="3"/>
      <c r="V176" s="6"/>
      <c r="W176" s="6"/>
      <c r="X176" s="6"/>
    </row>
    <row r="177" spans="1:24" ht="15.75" customHeight="1" x14ac:dyDescent="0.3">
      <c r="A177" s="23"/>
      <c r="B177" s="22"/>
      <c r="C177" s="44"/>
      <c r="D177" s="2"/>
      <c r="E177" s="2"/>
      <c r="F177" s="2"/>
      <c r="G177" s="2"/>
      <c r="H177" s="29" t="e">
        <f>G177/(J176+$B$3)*100</f>
        <v>#VALUE!</v>
      </c>
      <c r="I177" s="2"/>
      <c r="J177" s="2" t="str">
        <f t="shared" si="13"/>
        <v/>
      </c>
      <c r="K177" s="2">
        <f>IF(J177&lt;MAX($J$14:$J177),J177-MAX($J$14:$J177),0)</f>
        <v>0</v>
      </c>
      <c r="L177" s="9" t="e">
        <f t="shared" si="14"/>
        <v>#VALUE!</v>
      </c>
      <c r="M177" s="3">
        <f t="shared" si="15"/>
        <v>52</v>
      </c>
      <c r="N177" s="3">
        <f t="shared" si="16"/>
        <v>52</v>
      </c>
      <c r="O177" s="24">
        <f t="shared" si="17"/>
        <v>0</v>
      </c>
      <c r="P177" s="3"/>
      <c r="Q177" s="3"/>
      <c r="R177" s="3"/>
      <c r="S177" s="5"/>
      <c r="T177" s="3"/>
      <c r="U177" s="3"/>
      <c r="V177" s="6"/>
      <c r="W177" s="6"/>
      <c r="X177" s="6"/>
    </row>
    <row r="178" spans="1:24" ht="15.75" customHeight="1" x14ac:dyDescent="0.3">
      <c r="A178" s="23"/>
      <c r="B178" s="22"/>
      <c r="C178" s="44"/>
      <c r="D178" s="2"/>
      <c r="E178" s="2"/>
      <c r="F178" s="2"/>
      <c r="G178" s="2"/>
      <c r="H178" s="29" t="e">
        <f>G178/(J177+$B$3)*100</f>
        <v>#VALUE!</v>
      </c>
      <c r="I178" s="2"/>
      <c r="J178" s="2" t="str">
        <f t="shared" si="13"/>
        <v/>
      </c>
      <c r="K178" s="2">
        <f>IF(J178&lt;MAX($J$14:$J178),J178-MAX($J$14:$J178),0)</f>
        <v>0</v>
      </c>
      <c r="L178" s="9" t="e">
        <f t="shared" si="14"/>
        <v>#VALUE!</v>
      </c>
      <c r="M178" s="3">
        <f t="shared" si="15"/>
        <v>52</v>
      </c>
      <c r="N178" s="3">
        <f t="shared" si="16"/>
        <v>52</v>
      </c>
      <c r="O178" s="24">
        <f t="shared" si="17"/>
        <v>0</v>
      </c>
      <c r="P178" s="3"/>
      <c r="Q178" s="3"/>
      <c r="R178" s="3"/>
      <c r="S178" s="5"/>
      <c r="T178" s="3"/>
      <c r="U178" s="3"/>
      <c r="V178" s="6"/>
      <c r="W178" s="6"/>
      <c r="X178" s="6"/>
    </row>
    <row r="179" spans="1:24" ht="15.75" customHeight="1" x14ac:dyDescent="0.3">
      <c r="A179" s="23"/>
      <c r="B179" s="22"/>
      <c r="C179" s="44"/>
      <c r="D179" s="2"/>
      <c r="E179" s="2"/>
      <c r="F179" s="2"/>
      <c r="G179" s="2"/>
      <c r="H179" s="29" t="e">
        <f>G179/(J178+$B$3)*100</f>
        <v>#VALUE!</v>
      </c>
      <c r="I179" s="2"/>
      <c r="J179" s="2" t="str">
        <f t="shared" si="13"/>
        <v/>
      </c>
      <c r="K179" s="2">
        <f>IF(J179&lt;MAX($J$14:$J179),J179-MAX($J$14:$J179),0)</f>
        <v>0</v>
      </c>
      <c r="L179" s="9" t="e">
        <f t="shared" si="14"/>
        <v>#VALUE!</v>
      </c>
      <c r="M179" s="3">
        <f t="shared" si="15"/>
        <v>52</v>
      </c>
      <c r="N179" s="3">
        <f t="shared" si="16"/>
        <v>52</v>
      </c>
      <c r="O179" s="24">
        <f t="shared" si="17"/>
        <v>0</v>
      </c>
      <c r="P179" s="3"/>
      <c r="Q179" s="3"/>
      <c r="R179" s="3"/>
      <c r="S179" s="5"/>
      <c r="T179" s="3"/>
      <c r="U179" s="3"/>
      <c r="V179" s="6"/>
      <c r="W179" s="6"/>
      <c r="X179" s="6"/>
    </row>
    <row r="180" spans="1:24" ht="15.75" customHeight="1" x14ac:dyDescent="0.3">
      <c r="A180" s="23"/>
      <c r="B180" s="22"/>
      <c r="C180" s="44"/>
      <c r="D180" s="2"/>
      <c r="E180" s="2"/>
      <c r="F180" s="2"/>
      <c r="G180" s="2"/>
      <c r="H180" s="29" t="e">
        <f>G180/(J178+$B$3)*100</f>
        <v>#VALUE!</v>
      </c>
      <c r="I180" s="2"/>
      <c r="J180" s="2" t="str">
        <f t="shared" si="13"/>
        <v/>
      </c>
      <c r="K180" s="2">
        <f>IF(J180&lt;MAX($J$14:$J180),J180-MAX($J$14:$J180),0)</f>
        <v>0</v>
      </c>
      <c r="L180" s="9" t="e">
        <f t="shared" si="14"/>
        <v>#VALUE!</v>
      </c>
      <c r="M180" s="3">
        <f t="shared" si="15"/>
        <v>52</v>
      </c>
      <c r="N180" s="3">
        <f t="shared" si="16"/>
        <v>52</v>
      </c>
      <c r="O180" s="24">
        <f t="shared" si="17"/>
        <v>0</v>
      </c>
      <c r="P180" s="3"/>
      <c r="Q180" s="3"/>
      <c r="R180" s="3"/>
      <c r="S180" s="5"/>
      <c r="T180" s="3"/>
      <c r="U180" s="3"/>
      <c r="V180" s="6"/>
      <c r="W180" s="6"/>
      <c r="X180" s="6"/>
    </row>
    <row r="181" spans="1:24" ht="15.75" customHeight="1" x14ac:dyDescent="0.3">
      <c r="A181" s="23"/>
      <c r="B181" s="22"/>
      <c r="C181" s="44"/>
      <c r="D181" s="2"/>
      <c r="E181" s="2"/>
      <c r="F181" s="2"/>
      <c r="G181" s="2"/>
      <c r="H181" s="29" t="e">
        <f>G181/(J180+$B$3)*100</f>
        <v>#VALUE!</v>
      </c>
      <c r="I181" s="2"/>
      <c r="J181" s="2" t="str">
        <f t="shared" si="13"/>
        <v/>
      </c>
      <c r="K181" s="2">
        <f>IF(J181&lt;MAX($J$14:$J181),J181-MAX($J$14:$J181),0)</f>
        <v>0</v>
      </c>
      <c r="L181" s="9" t="e">
        <f t="shared" si="14"/>
        <v>#VALUE!</v>
      </c>
      <c r="M181" s="3">
        <f t="shared" si="15"/>
        <v>52</v>
      </c>
      <c r="N181" s="3">
        <f t="shared" si="16"/>
        <v>52</v>
      </c>
      <c r="O181" s="24">
        <f t="shared" si="17"/>
        <v>0</v>
      </c>
      <c r="P181" s="3"/>
      <c r="Q181" s="3"/>
      <c r="R181" s="3"/>
      <c r="S181" s="5"/>
      <c r="T181" s="3"/>
      <c r="U181" s="3"/>
      <c r="V181" s="6"/>
      <c r="W181" s="6"/>
      <c r="X181" s="6"/>
    </row>
    <row r="182" spans="1:24" ht="15.75" customHeight="1" x14ac:dyDescent="0.3">
      <c r="A182" s="23"/>
      <c r="B182" s="22"/>
      <c r="C182" s="44"/>
      <c r="D182" s="2"/>
      <c r="E182" s="2"/>
      <c r="F182" s="2"/>
      <c r="G182" s="2"/>
      <c r="H182" s="29" t="e">
        <f>G182/(J181+$B$3)*100</f>
        <v>#VALUE!</v>
      </c>
      <c r="I182" s="2"/>
      <c r="J182" s="2" t="str">
        <f t="shared" si="13"/>
        <v/>
      </c>
      <c r="K182" s="2">
        <f>IF(J182&lt;MAX($J$14:$J182),J182-MAX($J$14:$J182),0)</f>
        <v>0</v>
      </c>
      <c r="L182" s="9" t="e">
        <f t="shared" si="14"/>
        <v>#VALUE!</v>
      </c>
      <c r="M182" s="3">
        <f t="shared" si="15"/>
        <v>52</v>
      </c>
      <c r="N182" s="3">
        <f t="shared" si="16"/>
        <v>52</v>
      </c>
      <c r="O182" s="24">
        <f t="shared" si="17"/>
        <v>0</v>
      </c>
      <c r="P182" s="3"/>
      <c r="Q182" s="3"/>
      <c r="R182" s="3"/>
      <c r="S182" s="5"/>
      <c r="T182" s="3"/>
      <c r="U182" s="3"/>
      <c r="V182" s="6"/>
      <c r="W182" s="6"/>
      <c r="X182" s="6"/>
    </row>
    <row r="183" spans="1:24" ht="15.75" customHeight="1" x14ac:dyDescent="0.3">
      <c r="A183" s="23"/>
      <c r="B183" s="22"/>
      <c r="C183" s="44"/>
      <c r="D183" s="2"/>
      <c r="E183" s="2"/>
      <c r="F183" s="2"/>
      <c r="G183" s="2"/>
      <c r="H183" s="29" t="e">
        <f>G183/(J182+$B$3)*100</f>
        <v>#VALUE!</v>
      </c>
      <c r="I183" s="2"/>
      <c r="J183" s="2" t="str">
        <f t="shared" si="13"/>
        <v/>
      </c>
      <c r="K183" s="2">
        <f>IF(J183&lt;MAX($J$14:$J183),J183-MAX($J$14:$J183),0)</f>
        <v>0</v>
      </c>
      <c r="L183" s="9" t="e">
        <f t="shared" si="14"/>
        <v>#VALUE!</v>
      </c>
      <c r="M183" s="3">
        <f t="shared" si="15"/>
        <v>52</v>
      </c>
      <c r="N183" s="3">
        <f t="shared" si="16"/>
        <v>52</v>
      </c>
      <c r="O183" s="24">
        <f t="shared" si="17"/>
        <v>0</v>
      </c>
      <c r="P183" s="3"/>
      <c r="Q183" s="3"/>
      <c r="R183" s="3"/>
      <c r="S183" s="5"/>
      <c r="T183" s="3"/>
      <c r="U183" s="3"/>
      <c r="V183" s="6"/>
      <c r="W183" s="6"/>
      <c r="X183" s="6"/>
    </row>
    <row r="184" spans="1:24" ht="15.75" customHeight="1" x14ac:dyDescent="0.3">
      <c r="A184" s="23"/>
      <c r="B184" s="22"/>
      <c r="C184" s="44"/>
      <c r="D184" s="2"/>
      <c r="E184" s="2"/>
      <c r="F184" s="2"/>
      <c r="G184" s="2"/>
      <c r="H184" s="29" t="e">
        <f>G184/(J182+$B$3)*100</f>
        <v>#VALUE!</v>
      </c>
      <c r="I184" s="2"/>
      <c r="J184" s="2" t="str">
        <f t="shared" si="13"/>
        <v/>
      </c>
      <c r="K184" s="2">
        <f>IF(J184&lt;MAX($J$14:$J184),J184-MAX($J$14:$J184),0)</f>
        <v>0</v>
      </c>
      <c r="L184" s="9" t="e">
        <f t="shared" si="14"/>
        <v>#VALUE!</v>
      </c>
      <c r="M184" s="3">
        <f t="shared" si="15"/>
        <v>52</v>
      </c>
      <c r="N184" s="3">
        <f t="shared" si="16"/>
        <v>52</v>
      </c>
      <c r="O184" s="24">
        <f t="shared" si="17"/>
        <v>0</v>
      </c>
      <c r="P184" s="3"/>
      <c r="Q184" s="3"/>
      <c r="R184" s="3"/>
      <c r="S184" s="5"/>
      <c r="T184" s="3"/>
      <c r="U184" s="3"/>
      <c r="V184" s="6"/>
      <c r="W184" s="6"/>
      <c r="X184" s="6"/>
    </row>
    <row r="185" spans="1:24" ht="15.75" customHeight="1" x14ac:dyDescent="0.3">
      <c r="A185" s="23"/>
      <c r="B185" s="22"/>
      <c r="C185" s="44"/>
      <c r="D185" s="2"/>
      <c r="E185" s="2"/>
      <c r="F185" s="2"/>
      <c r="G185" s="2"/>
      <c r="H185" s="29" t="e">
        <f>G185/(J184+$B$3)*100</f>
        <v>#VALUE!</v>
      </c>
      <c r="I185" s="2"/>
      <c r="J185" s="2" t="str">
        <f t="shared" si="13"/>
        <v/>
      </c>
      <c r="K185" s="2">
        <f>IF(J185&lt;MAX($J$14:$J185),J185-MAX($J$14:$J185),0)</f>
        <v>0</v>
      </c>
      <c r="L185" s="9" t="e">
        <f t="shared" si="14"/>
        <v>#VALUE!</v>
      </c>
      <c r="M185" s="3">
        <f t="shared" si="15"/>
        <v>52</v>
      </c>
      <c r="N185" s="3">
        <f t="shared" si="16"/>
        <v>52</v>
      </c>
      <c r="O185" s="24">
        <f t="shared" si="17"/>
        <v>0</v>
      </c>
      <c r="P185" s="3"/>
      <c r="Q185" s="3"/>
      <c r="R185" s="3"/>
      <c r="S185" s="5"/>
      <c r="T185" s="3"/>
      <c r="U185" s="3"/>
      <c r="V185" s="6"/>
      <c r="W185" s="6"/>
      <c r="X185" s="6"/>
    </row>
    <row r="186" spans="1:24" ht="15.75" customHeight="1" x14ac:dyDescent="0.3">
      <c r="A186" s="23"/>
      <c r="B186" s="22"/>
      <c r="C186" s="44"/>
      <c r="D186" s="2"/>
      <c r="E186" s="2"/>
      <c r="F186" s="2"/>
      <c r="G186" s="2"/>
      <c r="H186" s="29" t="e">
        <f>G186/(J185+$B$3)*100</f>
        <v>#VALUE!</v>
      </c>
      <c r="I186" s="2"/>
      <c r="J186" s="2" t="str">
        <f t="shared" si="13"/>
        <v/>
      </c>
      <c r="K186" s="2">
        <f>IF(J186&lt;MAX($J$14:$J186),J186-MAX($J$14:$J186),0)</f>
        <v>0</v>
      </c>
      <c r="L186" s="9" t="e">
        <f t="shared" si="14"/>
        <v>#VALUE!</v>
      </c>
      <c r="M186" s="3">
        <f t="shared" si="15"/>
        <v>52</v>
      </c>
      <c r="N186" s="3">
        <f t="shared" si="16"/>
        <v>52</v>
      </c>
      <c r="O186" s="24">
        <f t="shared" si="17"/>
        <v>0</v>
      </c>
      <c r="P186" s="3"/>
      <c r="Q186" s="3"/>
      <c r="R186" s="3"/>
      <c r="S186" s="5"/>
      <c r="T186" s="3"/>
      <c r="U186" s="3"/>
      <c r="V186" s="6"/>
      <c r="W186" s="6"/>
      <c r="X186" s="6"/>
    </row>
    <row r="187" spans="1:24" ht="15.75" customHeight="1" x14ac:dyDescent="0.3">
      <c r="A187" s="23"/>
      <c r="B187" s="22"/>
      <c r="C187" s="44"/>
      <c r="D187" s="2"/>
      <c r="E187" s="2"/>
      <c r="F187" s="2"/>
      <c r="G187" s="2"/>
      <c r="H187" s="29" t="e">
        <f>G187/(J186+$B$3)*100</f>
        <v>#VALUE!</v>
      </c>
      <c r="I187" s="2"/>
      <c r="J187" s="2" t="str">
        <f t="shared" si="13"/>
        <v/>
      </c>
      <c r="K187" s="2">
        <f>IF(J187&lt;MAX($J$14:$J187),J187-MAX($J$14:$J187),0)</f>
        <v>0</v>
      </c>
      <c r="L187" s="9" t="e">
        <f t="shared" si="14"/>
        <v>#VALUE!</v>
      </c>
      <c r="M187" s="3">
        <f t="shared" si="15"/>
        <v>52</v>
      </c>
      <c r="N187" s="3">
        <f t="shared" si="16"/>
        <v>52</v>
      </c>
      <c r="O187" s="24">
        <f t="shared" si="17"/>
        <v>0</v>
      </c>
      <c r="P187" s="3"/>
      <c r="Q187" s="3"/>
      <c r="R187" s="3"/>
      <c r="S187" s="5"/>
      <c r="T187" s="3"/>
      <c r="U187" s="3"/>
      <c r="V187" s="6"/>
      <c r="W187" s="6"/>
      <c r="X187" s="6"/>
    </row>
    <row r="188" spans="1:24" ht="15.75" customHeight="1" x14ac:dyDescent="0.3">
      <c r="A188" s="23"/>
      <c r="B188" s="22"/>
      <c r="C188" s="44"/>
      <c r="D188" s="2"/>
      <c r="E188" s="2"/>
      <c r="F188" s="2"/>
      <c r="G188" s="2"/>
      <c r="H188" s="29" t="e">
        <f>G188/(J186+$B$3)*100</f>
        <v>#VALUE!</v>
      </c>
      <c r="I188" s="2"/>
      <c r="J188" s="2" t="str">
        <f t="shared" si="13"/>
        <v/>
      </c>
      <c r="K188" s="2">
        <f>IF(J188&lt;MAX($J$14:$J188),J188-MAX($J$14:$J188),0)</f>
        <v>0</v>
      </c>
      <c r="L188" s="9" t="e">
        <f t="shared" si="14"/>
        <v>#VALUE!</v>
      </c>
      <c r="M188" s="3">
        <f t="shared" si="15"/>
        <v>52</v>
      </c>
      <c r="N188" s="3">
        <f t="shared" si="16"/>
        <v>52</v>
      </c>
      <c r="O188" s="24">
        <f t="shared" si="17"/>
        <v>0</v>
      </c>
      <c r="P188" s="3"/>
      <c r="Q188" s="3"/>
      <c r="R188" s="3"/>
      <c r="S188" s="5"/>
      <c r="T188" s="3"/>
      <c r="U188" s="3"/>
      <c r="V188" s="6"/>
      <c r="W188" s="6"/>
      <c r="X188" s="6"/>
    </row>
    <row r="189" spans="1:24" ht="15.75" customHeight="1" x14ac:dyDescent="0.3">
      <c r="A189" s="23"/>
      <c r="B189" s="22"/>
      <c r="C189" s="44"/>
      <c r="D189" s="2"/>
      <c r="E189" s="2"/>
      <c r="F189" s="2"/>
      <c r="G189" s="2"/>
      <c r="H189" s="29" t="e">
        <f>G189/(J188+$B$3)*100</f>
        <v>#VALUE!</v>
      </c>
      <c r="I189" s="2"/>
      <c r="J189" s="2" t="str">
        <f t="shared" si="13"/>
        <v/>
      </c>
      <c r="K189" s="2">
        <f>IF(J189&lt;MAX($J$14:$J189),J189-MAX($J$14:$J189),0)</f>
        <v>0</v>
      </c>
      <c r="L189" s="9" t="e">
        <f t="shared" si="14"/>
        <v>#VALUE!</v>
      </c>
      <c r="M189" s="3">
        <f t="shared" si="15"/>
        <v>52</v>
      </c>
      <c r="N189" s="3">
        <f t="shared" si="16"/>
        <v>52</v>
      </c>
      <c r="O189" s="24">
        <f t="shared" si="17"/>
        <v>0</v>
      </c>
      <c r="P189" s="3"/>
      <c r="Q189" s="3"/>
      <c r="R189" s="3"/>
      <c r="S189" s="5"/>
      <c r="T189" s="3"/>
      <c r="U189" s="3"/>
      <c r="V189" s="6"/>
      <c r="W189" s="6"/>
      <c r="X189" s="6"/>
    </row>
    <row r="190" spans="1:24" ht="15.75" customHeight="1" x14ac:dyDescent="0.3">
      <c r="A190" s="23"/>
      <c r="B190" s="22"/>
      <c r="C190" s="44"/>
      <c r="D190" s="2"/>
      <c r="E190" s="2"/>
      <c r="F190" s="2"/>
      <c r="G190" s="2"/>
      <c r="H190" s="29" t="e">
        <f>G190/(J189+$B$3)*100</f>
        <v>#VALUE!</v>
      </c>
      <c r="I190" s="2"/>
      <c r="J190" s="2" t="str">
        <f t="shared" si="13"/>
        <v/>
      </c>
      <c r="K190" s="2">
        <f>IF(J190&lt;MAX($J$14:$J190),J190-MAX($J$14:$J190),0)</f>
        <v>0</v>
      </c>
      <c r="L190" s="9" t="e">
        <f t="shared" si="14"/>
        <v>#VALUE!</v>
      </c>
      <c r="M190" s="3">
        <f t="shared" si="15"/>
        <v>52</v>
      </c>
      <c r="N190" s="3">
        <f t="shared" si="16"/>
        <v>52</v>
      </c>
      <c r="O190" s="24">
        <f t="shared" si="17"/>
        <v>0</v>
      </c>
      <c r="P190" s="3"/>
      <c r="Q190" s="3"/>
      <c r="R190" s="3"/>
      <c r="S190" s="5"/>
      <c r="T190" s="3"/>
      <c r="U190" s="3"/>
      <c r="V190" s="6"/>
      <c r="W190" s="6"/>
      <c r="X190" s="6"/>
    </row>
    <row r="191" spans="1:24" ht="15.75" customHeight="1" x14ac:dyDescent="0.3">
      <c r="A191" s="23"/>
      <c r="B191" s="22"/>
      <c r="C191" s="44"/>
      <c r="D191" s="2"/>
      <c r="E191" s="2"/>
      <c r="F191" s="2"/>
      <c r="G191" s="2"/>
      <c r="H191" s="29" t="e">
        <f>G191/(J190+$B$3)*100</f>
        <v>#VALUE!</v>
      </c>
      <c r="I191" s="2"/>
      <c r="J191" s="2" t="str">
        <f t="shared" si="13"/>
        <v/>
      </c>
      <c r="K191" s="2">
        <f>IF(J191&lt;MAX($J$14:$J191),J191-MAX($J$14:$J191),0)</f>
        <v>0</v>
      </c>
      <c r="L191" s="9" t="e">
        <f t="shared" si="14"/>
        <v>#VALUE!</v>
      </c>
      <c r="M191" s="3">
        <f t="shared" si="15"/>
        <v>52</v>
      </c>
      <c r="N191" s="3">
        <f t="shared" si="16"/>
        <v>52</v>
      </c>
      <c r="O191" s="24">
        <f t="shared" si="17"/>
        <v>0</v>
      </c>
      <c r="P191" s="3"/>
      <c r="Q191" s="3"/>
      <c r="R191" s="3"/>
      <c r="S191" s="5"/>
      <c r="T191" s="3"/>
      <c r="U191" s="3"/>
      <c r="V191" s="6"/>
      <c r="W191" s="6"/>
      <c r="X191" s="6"/>
    </row>
    <row r="192" spans="1:24" ht="15.75" customHeight="1" x14ac:dyDescent="0.3">
      <c r="A192" s="23"/>
      <c r="B192" s="22"/>
      <c r="C192" s="44"/>
      <c r="D192" s="2"/>
      <c r="E192" s="2"/>
      <c r="F192" s="2"/>
      <c r="G192" s="2"/>
      <c r="H192" s="29" t="e">
        <f>G192/(J190+$B$3)*100</f>
        <v>#VALUE!</v>
      </c>
      <c r="I192" s="2"/>
      <c r="J192" s="2" t="str">
        <f t="shared" si="13"/>
        <v/>
      </c>
      <c r="K192" s="2">
        <f>IF(J192&lt;MAX($J$14:$J192),J192-MAX($J$14:$J192),0)</f>
        <v>0</v>
      </c>
      <c r="L192" s="9" t="e">
        <f t="shared" si="14"/>
        <v>#VALUE!</v>
      </c>
      <c r="M192" s="3">
        <f t="shared" si="15"/>
        <v>52</v>
      </c>
      <c r="N192" s="3">
        <f t="shared" si="16"/>
        <v>52</v>
      </c>
      <c r="O192" s="24">
        <f t="shared" si="17"/>
        <v>0</v>
      </c>
      <c r="P192" s="3"/>
      <c r="Q192" s="3"/>
      <c r="R192" s="3"/>
      <c r="S192" s="5"/>
      <c r="T192" s="3"/>
      <c r="U192" s="3"/>
      <c r="V192" s="6"/>
      <c r="W192" s="6"/>
      <c r="X192" s="6"/>
    </row>
    <row r="193" spans="1:24" ht="15.75" customHeight="1" x14ac:dyDescent="0.3">
      <c r="A193" s="23"/>
      <c r="B193" s="22"/>
      <c r="C193" s="44"/>
      <c r="D193" s="2"/>
      <c r="E193" s="2"/>
      <c r="F193" s="2"/>
      <c r="G193" s="2"/>
      <c r="H193" s="29" t="e">
        <f>G193/(J192+$B$3)*100</f>
        <v>#VALUE!</v>
      </c>
      <c r="I193" s="2"/>
      <c r="J193" s="2" t="str">
        <f t="shared" si="13"/>
        <v/>
      </c>
      <c r="K193" s="2">
        <f>IF(J193&lt;MAX($J$14:$J193),J193-MAX($J$14:$J193),0)</f>
        <v>0</v>
      </c>
      <c r="L193" s="9" t="e">
        <f t="shared" si="14"/>
        <v>#VALUE!</v>
      </c>
      <c r="M193" s="3">
        <f t="shared" si="15"/>
        <v>52</v>
      </c>
      <c r="N193" s="3">
        <f t="shared" si="16"/>
        <v>52</v>
      </c>
      <c r="O193" s="24">
        <f t="shared" si="17"/>
        <v>0</v>
      </c>
      <c r="P193" s="3"/>
      <c r="Q193" s="3"/>
      <c r="R193" s="3"/>
      <c r="S193" s="5"/>
      <c r="T193" s="3"/>
      <c r="U193" s="3"/>
      <c r="V193" s="6"/>
      <c r="W193" s="6"/>
      <c r="X193" s="6"/>
    </row>
    <row r="194" spans="1:24" ht="15.75" customHeight="1" x14ac:dyDescent="0.3">
      <c r="A194" s="23"/>
      <c r="B194" s="22"/>
      <c r="C194" s="44"/>
      <c r="D194" s="2"/>
      <c r="E194" s="2"/>
      <c r="F194" s="2"/>
      <c r="G194" s="2"/>
      <c r="H194" s="29" t="e">
        <f>G194/(J193+$B$3)*100</f>
        <v>#VALUE!</v>
      </c>
      <c r="I194" s="2"/>
      <c r="J194" s="2" t="str">
        <f t="shared" si="13"/>
        <v/>
      </c>
      <c r="K194" s="2">
        <f>IF(J194&lt;MAX($J$14:$J194),J194-MAX($J$14:$J194),0)</f>
        <v>0</v>
      </c>
      <c r="L194" s="9" t="e">
        <f t="shared" si="14"/>
        <v>#VALUE!</v>
      </c>
      <c r="M194" s="3">
        <f t="shared" si="15"/>
        <v>52</v>
      </c>
      <c r="N194" s="3">
        <f t="shared" si="16"/>
        <v>52</v>
      </c>
      <c r="O194" s="24">
        <f t="shared" si="17"/>
        <v>0</v>
      </c>
      <c r="P194" s="3"/>
      <c r="Q194" s="3"/>
      <c r="R194" s="3"/>
      <c r="S194" s="5"/>
      <c r="T194" s="3"/>
      <c r="U194" s="3"/>
      <c r="V194" s="6"/>
      <c r="W194" s="6"/>
      <c r="X194" s="6"/>
    </row>
    <row r="195" spans="1:24" ht="15.75" customHeight="1" x14ac:dyDescent="0.3">
      <c r="A195" s="23"/>
      <c r="B195" s="22"/>
      <c r="C195" s="44"/>
      <c r="D195" s="2"/>
      <c r="E195" s="2"/>
      <c r="F195" s="2"/>
      <c r="G195" s="2"/>
      <c r="H195" s="29" t="e">
        <f>G195/(J194+$B$3)*100</f>
        <v>#VALUE!</v>
      </c>
      <c r="I195" s="2"/>
      <c r="J195" s="2" t="str">
        <f t="shared" si="13"/>
        <v/>
      </c>
      <c r="K195" s="2">
        <f>IF(J195&lt;MAX($J$14:$J195),J195-MAX($J$14:$J195),0)</f>
        <v>0</v>
      </c>
      <c r="L195" s="9" t="e">
        <f t="shared" si="14"/>
        <v>#VALUE!</v>
      </c>
      <c r="M195" s="3">
        <f t="shared" si="15"/>
        <v>52</v>
      </c>
      <c r="N195" s="3">
        <f t="shared" si="16"/>
        <v>52</v>
      </c>
      <c r="O195" s="24">
        <f t="shared" si="17"/>
        <v>0</v>
      </c>
      <c r="P195" s="3"/>
      <c r="Q195" s="3"/>
      <c r="R195" s="3"/>
      <c r="S195" s="5"/>
      <c r="T195" s="3"/>
      <c r="U195" s="3"/>
      <c r="V195" s="6"/>
      <c r="W195" s="6"/>
      <c r="X195" s="6"/>
    </row>
    <row r="196" spans="1:24" ht="15.75" customHeight="1" x14ac:dyDescent="0.3">
      <c r="A196" s="23"/>
      <c r="B196" s="22"/>
      <c r="C196" s="44"/>
      <c r="D196" s="2"/>
      <c r="E196" s="2"/>
      <c r="F196" s="2"/>
      <c r="G196" s="2"/>
      <c r="H196" s="29" t="e">
        <f>G196/(J194+$B$3)*100</f>
        <v>#VALUE!</v>
      </c>
      <c r="I196" s="2"/>
      <c r="J196" s="2" t="str">
        <f t="shared" si="13"/>
        <v/>
      </c>
      <c r="K196" s="2">
        <f>IF(J196&lt;MAX($J$14:$J196),J196-MAX($J$14:$J196),0)</f>
        <v>0</v>
      </c>
      <c r="L196" s="9" t="e">
        <f t="shared" si="14"/>
        <v>#VALUE!</v>
      </c>
      <c r="M196" s="3">
        <f t="shared" si="15"/>
        <v>52</v>
      </c>
      <c r="N196" s="3">
        <f t="shared" si="16"/>
        <v>52</v>
      </c>
      <c r="O196" s="24">
        <f t="shared" si="17"/>
        <v>0</v>
      </c>
      <c r="P196" s="3"/>
      <c r="Q196" s="3"/>
      <c r="R196" s="3"/>
      <c r="S196" s="5"/>
      <c r="T196" s="3"/>
      <c r="U196" s="3"/>
      <c r="V196" s="6"/>
      <c r="W196" s="6"/>
      <c r="X196" s="6"/>
    </row>
    <row r="197" spans="1:24" ht="15.75" customHeight="1" x14ac:dyDescent="0.3">
      <c r="A197" s="23"/>
      <c r="B197" s="22"/>
      <c r="C197" s="44"/>
      <c r="D197" s="2"/>
      <c r="E197" s="2"/>
      <c r="F197" s="2"/>
      <c r="G197" s="2"/>
      <c r="H197" s="29" t="e">
        <f>G197/(J196+$B$3)*100</f>
        <v>#VALUE!</v>
      </c>
      <c r="I197" s="2"/>
      <c r="J197" s="2" t="str">
        <f t="shared" si="13"/>
        <v/>
      </c>
      <c r="K197" s="2">
        <f>IF(J197&lt;MAX($J$14:$J197),J197-MAX($J$14:$J197),0)</f>
        <v>0</v>
      </c>
      <c r="L197" s="9" t="e">
        <f t="shared" si="14"/>
        <v>#VALUE!</v>
      </c>
      <c r="M197" s="3">
        <f t="shared" si="15"/>
        <v>52</v>
      </c>
      <c r="N197" s="3">
        <f t="shared" si="16"/>
        <v>52</v>
      </c>
      <c r="O197" s="24">
        <f t="shared" si="17"/>
        <v>0</v>
      </c>
      <c r="P197" s="3"/>
      <c r="Q197" s="3"/>
      <c r="R197" s="3"/>
      <c r="S197" s="5"/>
      <c r="T197" s="3"/>
      <c r="U197" s="3"/>
      <c r="V197" s="6"/>
      <c r="W197" s="6"/>
      <c r="X197" s="6"/>
    </row>
    <row r="198" spans="1:24" ht="15.75" customHeight="1" x14ac:dyDescent="0.3">
      <c r="A198" s="23"/>
      <c r="B198" s="22"/>
      <c r="C198" s="44"/>
      <c r="D198" s="2"/>
      <c r="E198" s="2"/>
      <c r="F198" s="2"/>
      <c r="G198" s="2"/>
      <c r="H198" s="29" t="e">
        <f>G198/(J197+$B$3)*100</f>
        <v>#VALUE!</v>
      </c>
      <c r="I198" s="2"/>
      <c r="J198" s="2" t="str">
        <f t="shared" si="13"/>
        <v/>
      </c>
      <c r="K198" s="2">
        <f>IF(J198&lt;MAX($J$14:$J198),J198-MAX($J$14:$J198),0)</f>
        <v>0</v>
      </c>
      <c r="L198" s="9" t="e">
        <f t="shared" si="14"/>
        <v>#VALUE!</v>
      </c>
      <c r="M198" s="3">
        <f t="shared" si="15"/>
        <v>52</v>
      </c>
      <c r="N198" s="3">
        <f t="shared" si="16"/>
        <v>52</v>
      </c>
      <c r="O198" s="24">
        <f t="shared" si="17"/>
        <v>0</v>
      </c>
      <c r="P198" s="3"/>
      <c r="Q198" s="3"/>
      <c r="R198" s="3"/>
      <c r="S198" s="5"/>
      <c r="T198" s="3"/>
      <c r="U198" s="3"/>
      <c r="V198" s="6"/>
      <c r="W198" s="6"/>
      <c r="X198" s="6"/>
    </row>
    <row r="199" spans="1:24" ht="15.75" customHeight="1" x14ac:dyDescent="0.3">
      <c r="A199" s="23"/>
      <c r="B199" s="22"/>
      <c r="C199" s="44"/>
      <c r="D199" s="2"/>
      <c r="E199" s="2"/>
      <c r="F199" s="2"/>
      <c r="G199" s="2"/>
      <c r="H199" s="29" t="e">
        <f>G199/(J198+$B$3)*100</f>
        <v>#VALUE!</v>
      </c>
      <c r="I199" s="2"/>
      <c r="J199" s="2" t="str">
        <f t="shared" si="13"/>
        <v/>
      </c>
      <c r="K199" s="2">
        <f>IF(J199&lt;MAX($J$14:$J199),J199-MAX($J$14:$J199),0)</f>
        <v>0</v>
      </c>
      <c r="L199" s="9" t="e">
        <f t="shared" si="14"/>
        <v>#VALUE!</v>
      </c>
      <c r="M199" s="3">
        <f t="shared" si="15"/>
        <v>52</v>
      </c>
      <c r="N199" s="3">
        <f t="shared" si="16"/>
        <v>52</v>
      </c>
      <c r="O199" s="24">
        <f t="shared" si="17"/>
        <v>0</v>
      </c>
      <c r="P199" s="3"/>
      <c r="Q199" s="3"/>
      <c r="R199" s="3"/>
      <c r="S199" s="5"/>
      <c r="T199" s="3"/>
      <c r="U199" s="3"/>
      <c r="V199" s="6"/>
      <c r="W199" s="6"/>
      <c r="X199" s="6"/>
    </row>
    <row r="200" spans="1:24" ht="15.75" customHeight="1" x14ac:dyDescent="0.3">
      <c r="A200" s="23"/>
      <c r="B200" s="22"/>
      <c r="C200" s="44"/>
      <c r="D200" s="2"/>
      <c r="E200" s="2"/>
      <c r="F200" s="2"/>
      <c r="G200" s="2"/>
      <c r="H200" s="29" t="e">
        <f>G200/(J198+$B$3)*100</f>
        <v>#VALUE!</v>
      </c>
      <c r="I200" s="2"/>
      <c r="J200" s="2" t="str">
        <f t="shared" si="13"/>
        <v/>
      </c>
      <c r="K200" s="2">
        <f>IF(J200&lt;MAX($J$14:$J200),J200-MAX($J$14:$J200),0)</f>
        <v>0</v>
      </c>
      <c r="L200" s="9" t="e">
        <f t="shared" si="14"/>
        <v>#VALUE!</v>
      </c>
      <c r="M200" s="3">
        <f t="shared" si="15"/>
        <v>52</v>
      </c>
      <c r="N200" s="3">
        <f t="shared" si="16"/>
        <v>52</v>
      </c>
      <c r="O200" s="24">
        <f t="shared" si="17"/>
        <v>0</v>
      </c>
      <c r="P200" s="3"/>
      <c r="Q200" s="3"/>
      <c r="R200" s="3"/>
      <c r="S200" s="5"/>
      <c r="T200" s="3"/>
      <c r="U200" s="3"/>
      <c r="V200" s="6"/>
      <c r="W200" s="6"/>
      <c r="X200" s="6"/>
    </row>
    <row r="201" spans="1:24" ht="15.75" customHeight="1" x14ac:dyDescent="0.3">
      <c r="A201" s="23"/>
      <c r="B201" s="22"/>
      <c r="C201" s="44"/>
      <c r="D201" s="2"/>
      <c r="E201" s="2"/>
      <c r="F201" s="2"/>
      <c r="G201" s="2"/>
      <c r="H201" s="29" t="e">
        <f>G201/(J200+$B$3)*100</f>
        <v>#VALUE!</v>
      </c>
      <c r="I201" s="2"/>
      <c r="J201" s="2" t="str">
        <f t="shared" si="13"/>
        <v/>
      </c>
      <c r="K201" s="2">
        <f>IF(J201&lt;MAX($J$14:$J201),J201-MAX($J$14:$J201),0)</f>
        <v>0</v>
      </c>
      <c r="L201" s="9" t="e">
        <f t="shared" si="14"/>
        <v>#VALUE!</v>
      </c>
      <c r="M201" s="3">
        <f t="shared" si="15"/>
        <v>52</v>
      </c>
      <c r="N201" s="3">
        <f t="shared" si="16"/>
        <v>52</v>
      </c>
      <c r="O201" s="24">
        <f t="shared" si="17"/>
        <v>0</v>
      </c>
      <c r="P201" s="3"/>
      <c r="Q201" s="3"/>
      <c r="R201" s="3"/>
      <c r="S201" s="5"/>
      <c r="T201" s="3"/>
      <c r="U201" s="3"/>
      <c r="V201" s="6"/>
      <c r="W201" s="6"/>
      <c r="X201" s="6"/>
    </row>
    <row r="202" spans="1:24" ht="15.75" customHeight="1" x14ac:dyDescent="0.3">
      <c r="A202" s="23"/>
      <c r="B202" s="22"/>
      <c r="C202" s="44"/>
      <c r="D202" s="2"/>
      <c r="E202" s="2"/>
      <c r="F202" s="2"/>
      <c r="G202" s="2"/>
      <c r="H202" s="29" t="e">
        <f>G202/(J201+$B$3)*100</f>
        <v>#VALUE!</v>
      </c>
      <c r="I202" s="2"/>
      <c r="J202" s="2" t="str">
        <f t="shared" si="13"/>
        <v/>
      </c>
      <c r="K202" s="2">
        <f>IF(J202&lt;MAX($J$14:$J202),J202-MAX($J$14:$J202),0)</f>
        <v>0</v>
      </c>
      <c r="L202" s="9" t="e">
        <f t="shared" si="14"/>
        <v>#VALUE!</v>
      </c>
      <c r="M202" s="3">
        <f t="shared" si="15"/>
        <v>52</v>
      </c>
      <c r="N202" s="3">
        <f t="shared" si="16"/>
        <v>52</v>
      </c>
      <c r="O202" s="24">
        <f t="shared" si="17"/>
        <v>0</v>
      </c>
      <c r="P202" s="3"/>
      <c r="Q202" s="3"/>
      <c r="R202" s="3"/>
      <c r="S202" s="5"/>
      <c r="T202" s="3"/>
      <c r="U202" s="3"/>
      <c r="V202" s="6"/>
      <c r="W202" s="6"/>
      <c r="X202" s="6"/>
    </row>
    <row r="203" spans="1:24" ht="15.75" customHeight="1" x14ac:dyDescent="0.3">
      <c r="A203" s="23"/>
      <c r="B203" s="22"/>
      <c r="C203" s="44"/>
      <c r="D203" s="2"/>
      <c r="E203" s="2"/>
      <c r="F203" s="2"/>
      <c r="G203" s="2"/>
      <c r="H203" s="29" t="e">
        <f>G203/(J202+$B$3)*100</f>
        <v>#VALUE!</v>
      </c>
      <c r="I203" s="2"/>
      <c r="J203" s="2" t="str">
        <f t="shared" si="13"/>
        <v/>
      </c>
      <c r="K203" s="2">
        <f>IF(J203&lt;MAX($J$14:$J203),J203-MAX($J$14:$J203),0)</f>
        <v>0</v>
      </c>
      <c r="L203" s="9" t="e">
        <f t="shared" si="14"/>
        <v>#VALUE!</v>
      </c>
      <c r="M203" s="3">
        <f t="shared" si="15"/>
        <v>52</v>
      </c>
      <c r="N203" s="3">
        <f t="shared" si="16"/>
        <v>52</v>
      </c>
      <c r="O203" s="24">
        <f t="shared" si="17"/>
        <v>0</v>
      </c>
      <c r="P203" s="3"/>
      <c r="Q203" s="3"/>
      <c r="R203" s="3"/>
      <c r="S203" s="5"/>
      <c r="T203" s="3"/>
      <c r="U203" s="3"/>
      <c r="V203" s="6"/>
      <c r="W203" s="6"/>
      <c r="X203" s="6"/>
    </row>
    <row r="204" spans="1:24" ht="15.75" customHeight="1" x14ac:dyDescent="0.3">
      <c r="A204" s="23"/>
      <c r="B204" s="22"/>
      <c r="C204" s="44"/>
      <c r="D204" s="2"/>
      <c r="E204" s="2"/>
      <c r="F204" s="2"/>
      <c r="G204" s="2"/>
      <c r="H204" s="29" t="e">
        <f>G204/(J202+$B$3)*100</f>
        <v>#VALUE!</v>
      </c>
      <c r="I204" s="2"/>
      <c r="J204" s="2" t="str">
        <f t="shared" si="13"/>
        <v/>
      </c>
      <c r="K204" s="2">
        <f>IF(J204&lt;MAX($J$14:$J204),J204-MAX($J$14:$J204),0)</f>
        <v>0</v>
      </c>
      <c r="L204" s="9" t="e">
        <f t="shared" si="14"/>
        <v>#VALUE!</v>
      </c>
      <c r="M204" s="3">
        <f t="shared" si="15"/>
        <v>52</v>
      </c>
      <c r="N204" s="3">
        <f t="shared" si="16"/>
        <v>52</v>
      </c>
      <c r="O204" s="24">
        <f t="shared" si="17"/>
        <v>0</v>
      </c>
      <c r="P204" s="3"/>
      <c r="Q204" s="3"/>
      <c r="R204" s="3"/>
      <c r="S204" s="5"/>
      <c r="T204" s="3"/>
      <c r="U204" s="3"/>
      <c r="V204" s="6"/>
      <c r="W204" s="6"/>
      <c r="X204" s="6"/>
    </row>
    <row r="205" spans="1:24" ht="15.75" customHeight="1" x14ac:dyDescent="0.3">
      <c r="A205" s="23"/>
      <c r="B205" s="22"/>
      <c r="C205" s="44"/>
      <c r="D205" s="2"/>
      <c r="E205" s="2"/>
      <c r="F205" s="2"/>
      <c r="G205" s="2"/>
      <c r="H205" s="29" t="e">
        <f>G205/(J204+$B$3)*100</f>
        <v>#VALUE!</v>
      </c>
      <c r="I205" s="2"/>
      <c r="J205" s="2" t="str">
        <f t="shared" si="13"/>
        <v/>
      </c>
      <c r="K205" s="2">
        <f>IF(J205&lt;MAX($J$14:$J205),J205-MAX($J$14:$J205),0)</f>
        <v>0</v>
      </c>
      <c r="L205" s="9" t="e">
        <f t="shared" si="14"/>
        <v>#VALUE!</v>
      </c>
      <c r="M205" s="3">
        <f t="shared" si="15"/>
        <v>52</v>
      </c>
      <c r="N205" s="3">
        <f t="shared" si="16"/>
        <v>52</v>
      </c>
      <c r="O205" s="24">
        <f t="shared" si="17"/>
        <v>0</v>
      </c>
      <c r="P205" s="3"/>
      <c r="Q205" s="3"/>
      <c r="R205" s="3"/>
      <c r="S205" s="5"/>
      <c r="T205" s="3"/>
      <c r="U205" s="3"/>
      <c r="V205" s="6"/>
      <c r="W205" s="6"/>
      <c r="X205" s="6"/>
    </row>
    <row r="206" spans="1:24" ht="15.75" customHeight="1" x14ac:dyDescent="0.3">
      <c r="A206" s="23"/>
      <c r="B206" s="22"/>
      <c r="C206" s="44"/>
      <c r="D206" s="2"/>
      <c r="E206" s="2"/>
      <c r="F206" s="2"/>
      <c r="G206" s="2"/>
      <c r="H206" s="29" t="e">
        <f>G206/(J205+$B$3)*100</f>
        <v>#VALUE!</v>
      </c>
      <c r="I206" s="2"/>
      <c r="J206" s="2" t="str">
        <f t="shared" si="13"/>
        <v/>
      </c>
      <c r="K206" s="2">
        <f>IF(J206&lt;MAX($J$14:$J206),J206-MAX($J$14:$J206),0)</f>
        <v>0</v>
      </c>
      <c r="L206" s="9" t="e">
        <f t="shared" si="14"/>
        <v>#VALUE!</v>
      </c>
      <c r="M206" s="3">
        <f t="shared" si="15"/>
        <v>52</v>
      </c>
      <c r="N206" s="3">
        <f t="shared" si="16"/>
        <v>52</v>
      </c>
      <c r="O206" s="24">
        <f t="shared" si="17"/>
        <v>0</v>
      </c>
      <c r="P206" s="3"/>
      <c r="Q206" s="3"/>
      <c r="R206" s="3"/>
      <c r="S206" s="5"/>
      <c r="T206" s="3"/>
      <c r="U206" s="3"/>
      <c r="V206" s="6"/>
      <c r="W206" s="6"/>
      <c r="X206" s="6"/>
    </row>
    <row r="207" spans="1:24" ht="15.75" customHeight="1" x14ac:dyDescent="0.3">
      <c r="A207" s="23"/>
      <c r="B207" s="22"/>
      <c r="C207" s="44"/>
      <c r="D207" s="2"/>
      <c r="E207" s="2"/>
      <c r="F207" s="2"/>
      <c r="G207" s="2"/>
      <c r="H207" s="29" t="e">
        <f>G207/(J206+$B$3)*100</f>
        <v>#VALUE!</v>
      </c>
      <c r="I207" s="2"/>
      <c r="J207" s="2" t="str">
        <f t="shared" ref="J207:J270" si="18">IF(I207&lt;&gt;0,J206+I207,"")</f>
        <v/>
      </c>
      <c r="K207" s="2">
        <f>IF(J207&lt;MAX($J$14:$J207),J207-MAX($J$14:$J207),0)</f>
        <v>0</v>
      </c>
      <c r="L207" s="9" t="e">
        <f t="shared" ref="L207:L270" si="19">K207/(J206+$B$3)</f>
        <v>#VALUE!</v>
      </c>
      <c r="M207" s="3">
        <f t="shared" ref="M207:M270" si="20">WEEKNUM(A207,21)</f>
        <v>52</v>
      </c>
      <c r="N207" s="3">
        <f t="shared" ref="N207:N270" si="21">WEEKNUM(B207,21)</f>
        <v>52</v>
      </c>
      <c r="O207" s="24">
        <f t="shared" ref="O207:O270" si="22">B207-A207</f>
        <v>0</v>
      </c>
      <c r="P207" s="3"/>
      <c r="Q207" s="3"/>
      <c r="R207" s="3"/>
      <c r="S207" s="5"/>
      <c r="T207" s="3"/>
      <c r="U207" s="3"/>
      <c r="V207" s="6"/>
      <c r="W207" s="6"/>
      <c r="X207" s="6"/>
    </row>
    <row r="208" spans="1:24" ht="15.75" customHeight="1" x14ac:dyDescent="0.3">
      <c r="A208" s="23"/>
      <c r="B208" s="22"/>
      <c r="C208" s="44"/>
      <c r="D208" s="2"/>
      <c r="E208" s="2"/>
      <c r="F208" s="2"/>
      <c r="G208" s="2"/>
      <c r="H208" s="29" t="e">
        <f>G208/(J206+$B$3)*100</f>
        <v>#VALUE!</v>
      </c>
      <c r="I208" s="2"/>
      <c r="J208" s="2" t="str">
        <f t="shared" si="18"/>
        <v/>
      </c>
      <c r="K208" s="2">
        <f>IF(J208&lt;MAX($J$14:$J208),J208-MAX($J$14:$J208),0)</f>
        <v>0</v>
      </c>
      <c r="L208" s="9" t="e">
        <f t="shared" si="19"/>
        <v>#VALUE!</v>
      </c>
      <c r="M208" s="3">
        <f t="shared" si="20"/>
        <v>52</v>
      </c>
      <c r="N208" s="3">
        <f t="shared" si="21"/>
        <v>52</v>
      </c>
      <c r="O208" s="24">
        <f t="shared" si="22"/>
        <v>0</v>
      </c>
      <c r="P208" s="3"/>
      <c r="Q208" s="3"/>
      <c r="R208" s="3"/>
      <c r="S208" s="5"/>
      <c r="T208" s="3"/>
      <c r="U208" s="3"/>
      <c r="V208" s="6"/>
      <c r="W208" s="6"/>
      <c r="X208" s="6"/>
    </row>
    <row r="209" spans="1:24" ht="15.75" customHeight="1" x14ac:dyDescent="0.3">
      <c r="A209" s="23"/>
      <c r="B209" s="22"/>
      <c r="C209" s="44"/>
      <c r="D209" s="2"/>
      <c r="E209" s="2"/>
      <c r="F209" s="2"/>
      <c r="G209" s="2"/>
      <c r="H209" s="29" t="e">
        <f>G209/(J208+$B$3)*100</f>
        <v>#VALUE!</v>
      </c>
      <c r="I209" s="2"/>
      <c r="J209" s="2" t="str">
        <f t="shared" si="18"/>
        <v/>
      </c>
      <c r="K209" s="2">
        <f>IF(J209&lt;MAX($J$14:$J209),J209-MAX($J$14:$J209),0)</f>
        <v>0</v>
      </c>
      <c r="L209" s="9" t="e">
        <f t="shared" si="19"/>
        <v>#VALUE!</v>
      </c>
      <c r="M209" s="3">
        <f t="shared" si="20"/>
        <v>52</v>
      </c>
      <c r="N209" s="3">
        <f t="shared" si="21"/>
        <v>52</v>
      </c>
      <c r="O209" s="24">
        <f t="shared" si="22"/>
        <v>0</v>
      </c>
      <c r="P209" s="3"/>
      <c r="Q209" s="3"/>
      <c r="R209" s="3"/>
      <c r="S209" s="5"/>
      <c r="T209" s="3"/>
      <c r="U209" s="3"/>
      <c r="V209" s="6"/>
      <c r="W209" s="6"/>
      <c r="X209" s="6"/>
    </row>
    <row r="210" spans="1:24" ht="15.75" customHeight="1" x14ac:dyDescent="0.3">
      <c r="A210" s="23"/>
      <c r="B210" s="22"/>
      <c r="C210" s="44"/>
      <c r="D210" s="2"/>
      <c r="E210" s="2"/>
      <c r="F210" s="2"/>
      <c r="G210" s="2"/>
      <c r="H210" s="29" t="e">
        <f>G210/(J209+$B$3)*100</f>
        <v>#VALUE!</v>
      </c>
      <c r="I210" s="2"/>
      <c r="J210" s="2" t="str">
        <f t="shared" si="18"/>
        <v/>
      </c>
      <c r="K210" s="2">
        <f>IF(J210&lt;MAX($J$14:$J210),J210-MAX($J$14:$J210),0)</f>
        <v>0</v>
      </c>
      <c r="L210" s="9" t="e">
        <f t="shared" si="19"/>
        <v>#VALUE!</v>
      </c>
      <c r="M210" s="3">
        <f t="shared" si="20"/>
        <v>52</v>
      </c>
      <c r="N210" s="3">
        <f t="shared" si="21"/>
        <v>52</v>
      </c>
      <c r="O210" s="24">
        <f t="shared" si="22"/>
        <v>0</v>
      </c>
      <c r="P210" s="3"/>
      <c r="Q210" s="3"/>
      <c r="R210" s="3"/>
      <c r="S210" s="5"/>
      <c r="T210" s="3"/>
      <c r="U210" s="3"/>
      <c r="V210" s="6"/>
      <c r="W210" s="6"/>
      <c r="X210" s="6"/>
    </row>
    <row r="211" spans="1:24" ht="15.75" customHeight="1" x14ac:dyDescent="0.3">
      <c r="A211" s="23"/>
      <c r="B211" s="22"/>
      <c r="C211" s="44"/>
      <c r="D211" s="2"/>
      <c r="E211" s="2"/>
      <c r="F211" s="2"/>
      <c r="G211" s="2"/>
      <c r="H211" s="29" t="e">
        <f>G211/(J210+$B$3)*100</f>
        <v>#VALUE!</v>
      </c>
      <c r="I211" s="2"/>
      <c r="J211" s="2" t="str">
        <f t="shared" si="18"/>
        <v/>
      </c>
      <c r="K211" s="2">
        <f>IF(J211&lt;MAX($J$14:$J211),J211-MAX($J$14:$J211),0)</f>
        <v>0</v>
      </c>
      <c r="L211" s="9" t="e">
        <f t="shared" si="19"/>
        <v>#VALUE!</v>
      </c>
      <c r="M211" s="3">
        <f t="shared" si="20"/>
        <v>52</v>
      </c>
      <c r="N211" s="3">
        <f t="shared" si="21"/>
        <v>52</v>
      </c>
      <c r="O211" s="24">
        <f t="shared" si="22"/>
        <v>0</v>
      </c>
      <c r="P211" s="3"/>
      <c r="Q211" s="3"/>
      <c r="R211" s="3"/>
      <c r="S211" s="5"/>
      <c r="T211" s="3"/>
      <c r="U211" s="3"/>
      <c r="V211" s="6"/>
      <c r="W211" s="6"/>
      <c r="X211" s="6"/>
    </row>
    <row r="212" spans="1:24" ht="15.75" customHeight="1" x14ac:dyDescent="0.3">
      <c r="A212" s="23"/>
      <c r="B212" s="22"/>
      <c r="C212" s="44"/>
      <c r="D212" s="2"/>
      <c r="E212" s="2"/>
      <c r="F212" s="2"/>
      <c r="G212" s="2"/>
      <c r="H212" s="29" t="e">
        <f>G212/(J210+$B$3)*100</f>
        <v>#VALUE!</v>
      </c>
      <c r="I212" s="2"/>
      <c r="J212" s="2" t="str">
        <f t="shared" si="18"/>
        <v/>
      </c>
      <c r="K212" s="2">
        <f>IF(J212&lt;MAX($J$14:$J212),J212-MAX($J$14:$J212),0)</f>
        <v>0</v>
      </c>
      <c r="L212" s="9" t="e">
        <f t="shared" si="19"/>
        <v>#VALUE!</v>
      </c>
      <c r="M212" s="3">
        <f t="shared" si="20"/>
        <v>52</v>
      </c>
      <c r="N212" s="3">
        <f t="shared" si="21"/>
        <v>52</v>
      </c>
      <c r="O212" s="24">
        <f t="shared" si="22"/>
        <v>0</v>
      </c>
      <c r="P212" s="3"/>
      <c r="Q212" s="3"/>
      <c r="R212" s="3"/>
      <c r="S212" s="5"/>
      <c r="T212" s="3"/>
      <c r="U212" s="3"/>
      <c r="V212" s="6"/>
      <c r="W212" s="6"/>
      <c r="X212" s="6"/>
    </row>
    <row r="213" spans="1:24" ht="15.75" customHeight="1" x14ac:dyDescent="0.3">
      <c r="A213" s="23"/>
      <c r="B213" s="22"/>
      <c r="C213" s="44"/>
      <c r="D213" s="2"/>
      <c r="E213" s="2"/>
      <c r="F213" s="2"/>
      <c r="G213" s="2"/>
      <c r="H213" s="29" t="e">
        <f>G213/(J212+$B$3)*100</f>
        <v>#VALUE!</v>
      </c>
      <c r="I213" s="2"/>
      <c r="J213" s="2" t="str">
        <f t="shared" si="18"/>
        <v/>
      </c>
      <c r="K213" s="2">
        <f>IF(J213&lt;MAX($J$14:$J213),J213-MAX($J$14:$J213),0)</f>
        <v>0</v>
      </c>
      <c r="L213" s="9" t="e">
        <f t="shared" si="19"/>
        <v>#VALUE!</v>
      </c>
      <c r="M213" s="3">
        <f t="shared" si="20"/>
        <v>52</v>
      </c>
      <c r="N213" s="3">
        <f t="shared" si="21"/>
        <v>52</v>
      </c>
      <c r="O213" s="24">
        <f t="shared" si="22"/>
        <v>0</v>
      </c>
      <c r="P213" s="3"/>
      <c r="Q213" s="3"/>
      <c r="R213" s="3"/>
      <c r="S213" s="5"/>
      <c r="T213" s="3"/>
      <c r="U213" s="3"/>
      <c r="V213" s="6"/>
      <c r="W213" s="6"/>
      <c r="X213" s="6"/>
    </row>
    <row r="214" spans="1:24" ht="15.75" customHeight="1" x14ac:dyDescent="0.3">
      <c r="A214" s="23"/>
      <c r="B214" s="22"/>
      <c r="C214" s="44"/>
      <c r="D214" s="2"/>
      <c r="E214" s="2"/>
      <c r="F214" s="2"/>
      <c r="G214" s="2"/>
      <c r="H214" s="29" t="e">
        <f>G214/(J213+$B$3)*100</f>
        <v>#VALUE!</v>
      </c>
      <c r="I214" s="2"/>
      <c r="J214" s="2" t="str">
        <f t="shared" si="18"/>
        <v/>
      </c>
      <c r="K214" s="2">
        <f>IF(J214&lt;MAX($J$14:$J214),J214-MAX($J$14:$J214),0)</f>
        <v>0</v>
      </c>
      <c r="L214" s="9" t="e">
        <f t="shared" si="19"/>
        <v>#VALUE!</v>
      </c>
      <c r="M214" s="3">
        <f t="shared" si="20"/>
        <v>52</v>
      </c>
      <c r="N214" s="3">
        <f t="shared" si="21"/>
        <v>52</v>
      </c>
      <c r="O214" s="24">
        <f t="shared" si="22"/>
        <v>0</v>
      </c>
      <c r="P214" s="3"/>
      <c r="Q214" s="3"/>
      <c r="R214" s="3"/>
      <c r="S214" s="5"/>
      <c r="T214" s="3"/>
      <c r="U214" s="3"/>
      <c r="V214" s="6"/>
      <c r="W214" s="6"/>
      <c r="X214" s="6"/>
    </row>
    <row r="215" spans="1:24" ht="15.75" customHeight="1" x14ac:dyDescent="0.3">
      <c r="A215" s="22"/>
      <c r="B215" s="22"/>
      <c r="C215" s="44"/>
      <c r="D215" s="2"/>
      <c r="E215" s="2"/>
      <c r="F215" s="2"/>
      <c r="G215" s="2"/>
      <c r="H215" s="29" t="e">
        <f>G215/(J214+$B$3)*100</f>
        <v>#VALUE!</v>
      </c>
      <c r="I215" s="2"/>
      <c r="J215" s="2" t="str">
        <f t="shared" si="18"/>
        <v/>
      </c>
      <c r="K215" s="2">
        <f>IF(J215&lt;MAX($J$14:$J215),J215-MAX($J$14:$J215),0)</f>
        <v>0</v>
      </c>
      <c r="L215" s="9" t="e">
        <f t="shared" si="19"/>
        <v>#VALUE!</v>
      </c>
      <c r="M215" s="3">
        <f t="shared" si="20"/>
        <v>52</v>
      </c>
      <c r="N215" s="3">
        <f t="shared" si="21"/>
        <v>52</v>
      </c>
      <c r="O215" s="24">
        <f t="shared" si="22"/>
        <v>0</v>
      </c>
      <c r="P215" s="3"/>
      <c r="Q215" s="3"/>
      <c r="R215" s="3"/>
      <c r="S215" s="5"/>
      <c r="T215" s="3"/>
      <c r="U215" s="3"/>
      <c r="V215" s="6"/>
      <c r="W215" s="6"/>
      <c r="X215" s="6"/>
    </row>
    <row r="216" spans="1:24" ht="15.75" customHeight="1" x14ac:dyDescent="0.3">
      <c r="A216" s="22"/>
      <c r="B216" s="22"/>
      <c r="C216" s="44"/>
      <c r="D216" s="2"/>
      <c r="E216" s="2"/>
      <c r="F216" s="2"/>
      <c r="G216" s="2"/>
      <c r="H216" s="29" t="e">
        <f>G216/(J214+$B$3)*100</f>
        <v>#VALUE!</v>
      </c>
      <c r="I216" s="2"/>
      <c r="J216" s="2" t="str">
        <f t="shared" si="18"/>
        <v/>
      </c>
      <c r="K216" s="2">
        <f>IF(J216&lt;MAX($J$14:$J216),J216-MAX($J$14:$J216),0)</f>
        <v>0</v>
      </c>
      <c r="L216" s="9" t="e">
        <f t="shared" si="19"/>
        <v>#VALUE!</v>
      </c>
      <c r="M216" s="3">
        <f t="shared" si="20"/>
        <v>52</v>
      </c>
      <c r="N216" s="3">
        <f t="shared" si="21"/>
        <v>52</v>
      </c>
      <c r="O216" s="24">
        <f t="shared" si="22"/>
        <v>0</v>
      </c>
      <c r="P216" s="3"/>
      <c r="Q216" s="3"/>
      <c r="R216" s="3"/>
      <c r="S216" s="5"/>
      <c r="T216" s="3"/>
      <c r="U216" s="3"/>
      <c r="V216" s="6"/>
      <c r="W216" s="6"/>
      <c r="X216" s="6"/>
    </row>
    <row r="217" spans="1:24" ht="15.75" customHeight="1" x14ac:dyDescent="0.3">
      <c r="A217" s="22"/>
      <c r="B217" s="22"/>
      <c r="C217" s="44"/>
      <c r="D217" s="2"/>
      <c r="E217" s="2"/>
      <c r="F217" s="2"/>
      <c r="G217" s="2"/>
      <c r="H217" s="29" t="e">
        <f>G217/(J216+$B$3)*100</f>
        <v>#VALUE!</v>
      </c>
      <c r="I217" s="2"/>
      <c r="J217" s="2" t="str">
        <f t="shared" si="18"/>
        <v/>
      </c>
      <c r="K217" s="2">
        <f>IF(J217&lt;MAX($J$14:$J217),J217-MAX($J$14:$J217),0)</f>
        <v>0</v>
      </c>
      <c r="L217" s="9" t="e">
        <f t="shared" si="19"/>
        <v>#VALUE!</v>
      </c>
      <c r="M217" s="3">
        <f t="shared" si="20"/>
        <v>52</v>
      </c>
      <c r="N217" s="3">
        <f t="shared" si="21"/>
        <v>52</v>
      </c>
      <c r="O217" s="24">
        <f t="shared" si="22"/>
        <v>0</v>
      </c>
      <c r="P217" s="3"/>
      <c r="Q217" s="3"/>
      <c r="R217" s="3"/>
      <c r="S217" s="5"/>
      <c r="T217" s="3"/>
      <c r="U217" s="3"/>
      <c r="V217" s="6"/>
      <c r="W217" s="6"/>
      <c r="X217" s="6"/>
    </row>
    <row r="218" spans="1:24" ht="15.75" customHeight="1" x14ac:dyDescent="0.3">
      <c r="A218" s="22"/>
      <c r="B218" s="22"/>
      <c r="C218" s="44"/>
      <c r="D218" s="2"/>
      <c r="E218" s="2"/>
      <c r="F218" s="2"/>
      <c r="G218" s="2"/>
      <c r="H218" s="29" t="e">
        <f>G218/(J217+$B$3)*100</f>
        <v>#VALUE!</v>
      </c>
      <c r="I218" s="2"/>
      <c r="J218" s="2" t="str">
        <f t="shared" si="18"/>
        <v/>
      </c>
      <c r="K218" s="2">
        <f>IF(J218&lt;MAX($J$14:$J218),J218-MAX($J$14:$J218),0)</f>
        <v>0</v>
      </c>
      <c r="L218" s="9" t="e">
        <f t="shared" si="19"/>
        <v>#VALUE!</v>
      </c>
      <c r="M218" s="3">
        <f t="shared" si="20"/>
        <v>52</v>
      </c>
      <c r="N218" s="3">
        <f t="shared" si="21"/>
        <v>52</v>
      </c>
      <c r="O218" s="24">
        <f t="shared" si="22"/>
        <v>0</v>
      </c>
      <c r="P218" s="3"/>
      <c r="Q218" s="3"/>
      <c r="R218" s="3"/>
      <c r="S218" s="5"/>
      <c r="T218" s="3"/>
      <c r="U218" s="3"/>
      <c r="V218" s="6"/>
      <c r="W218" s="6"/>
      <c r="X218" s="6"/>
    </row>
    <row r="219" spans="1:24" ht="15.75" customHeight="1" x14ac:dyDescent="0.3">
      <c r="A219" s="22"/>
      <c r="B219" s="22"/>
      <c r="C219" s="44"/>
      <c r="D219" s="2"/>
      <c r="E219" s="2"/>
      <c r="F219" s="2"/>
      <c r="G219" s="2"/>
      <c r="H219" s="29" t="e">
        <f>G219/(J218+$B$3)*100</f>
        <v>#VALUE!</v>
      </c>
      <c r="I219" s="2"/>
      <c r="J219" s="2" t="str">
        <f t="shared" si="18"/>
        <v/>
      </c>
      <c r="K219" s="2">
        <f>IF(J219&lt;MAX($J$14:$J219),J219-MAX($J$14:$J219),0)</f>
        <v>0</v>
      </c>
      <c r="L219" s="9" t="e">
        <f t="shared" si="19"/>
        <v>#VALUE!</v>
      </c>
      <c r="M219" s="3">
        <f t="shared" si="20"/>
        <v>52</v>
      </c>
      <c r="N219" s="3">
        <f t="shared" si="21"/>
        <v>52</v>
      </c>
      <c r="O219" s="24">
        <f t="shared" si="22"/>
        <v>0</v>
      </c>
      <c r="P219" s="3"/>
      <c r="Q219" s="3"/>
      <c r="R219" s="3"/>
      <c r="S219" s="5"/>
      <c r="T219" s="3"/>
      <c r="U219" s="3"/>
      <c r="V219" s="6"/>
      <c r="W219" s="6"/>
      <c r="X219" s="6"/>
    </row>
    <row r="220" spans="1:24" ht="15.75" customHeight="1" x14ac:dyDescent="0.3">
      <c r="A220" s="22"/>
      <c r="B220" s="22"/>
      <c r="C220" s="44"/>
      <c r="D220" s="2"/>
      <c r="E220" s="2"/>
      <c r="F220" s="2"/>
      <c r="G220" s="2"/>
      <c r="H220" s="29" t="e">
        <f>G220/(J218+$B$3)*100</f>
        <v>#VALUE!</v>
      </c>
      <c r="I220" s="2"/>
      <c r="J220" s="2" t="str">
        <f t="shared" si="18"/>
        <v/>
      </c>
      <c r="K220" s="2">
        <f>IF(J220&lt;MAX($J$14:$J220),J220-MAX($J$14:$J220),0)</f>
        <v>0</v>
      </c>
      <c r="L220" s="9" t="e">
        <f t="shared" si="19"/>
        <v>#VALUE!</v>
      </c>
      <c r="M220" s="3">
        <f t="shared" si="20"/>
        <v>52</v>
      </c>
      <c r="N220" s="3">
        <f t="shared" si="21"/>
        <v>52</v>
      </c>
      <c r="O220" s="24">
        <f t="shared" si="22"/>
        <v>0</v>
      </c>
      <c r="P220" s="3"/>
      <c r="Q220" s="3"/>
      <c r="R220" s="3"/>
      <c r="S220" s="5"/>
      <c r="T220" s="3"/>
      <c r="U220" s="3"/>
      <c r="V220" s="6"/>
      <c r="W220" s="6"/>
      <c r="X220" s="6"/>
    </row>
    <row r="221" spans="1:24" ht="15.75" customHeight="1" x14ac:dyDescent="0.3">
      <c r="A221" s="22"/>
      <c r="B221" s="22"/>
      <c r="C221" s="44"/>
      <c r="D221" s="2"/>
      <c r="E221" s="2"/>
      <c r="F221" s="2"/>
      <c r="G221" s="2"/>
      <c r="H221" s="29" t="e">
        <f>G221/(J220+$B$3)*100</f>
        <v>#VALUE!</v>
      </c>
      <c r="I221" s="2"/>
      <c r="J221" s="2" t="str">
        <f t="shared" si="18"/>
        <v/>
      </c>
      <c r="K221" s="2">
        <f>IF(J221&lt;MAX($J$14:$J221),J221-MAX($J$14:$J221),0)</f>
        <v>0</v>
      </c>
      <c r="L221" s="9" t="e">
        <f t="shared" si="19"/>
        <v>#VALUE!</v>
      </c>
      <c r="M221" s="3">
        <f t="shared" si="20"/>
        <v>52</v>
      </c>
      <c r="N221" s="3">
        <f t="shared" si="21"/>
        <v>52</v>
      </c>
      <c r="O221" s="24">
        <f t="shared" si="22"/>
        <v>0</v>
      </c>
      <c r="P221" s="3"/>
      <c r="Q221" s="3"/>
      <c r="R221" s="3"/>
      <c r="S221" s="5"/>
      <c r="T221" s="3"/>
      <c r="U221" s="3"/>
      <c r="V221" s="6"/>
      <c r="W221" s="6"/>
      <c r="X221" s="6"/>
    </row>
    <row r="222" spans="1:24" ht="15.75" customHeight="1" x14ac:dyDescent="0.3">
      <c r="A222" s="22"/>
      <c r="B222" s="22"/>
      <c r="C222" s="44"/>
      <c r="D222" s="2"/>
      <c r="E222" s="2"/>
      <c r="F222" s="2"/>
      <c r="G222" s="2"/>
      <c r="H222" s="29" t="e">
        <f>G222/(J221+$B$3)*100</f>
        <v>#VALUE!</v>
      </c>
      <c r="I222" s="2"/>
      <c r="J222" s="2" t="str">
        <f t="shared" si="18"/>
        <v/>
      </c>
      <c r="K222" s="2">
        <f>IF(J222&lt;MAX($J$14:$J222),J222-MAX($J$14:$J222),0)</f>
        <v>0</v>
      </c>
      <c r="L222" s="9" t="e">
        <f t="shared" si="19"/>
        <v>#VALUE!</v>
      </c>
      <c r="M222" s="3">
        <f t="shared" si="20"/>
        <v>52</v>
      </c>
      <c r="N222" s="3">
        <f t="shared" si="21"/>
        <v>52</v>
      </c>
      <c r="O222" s="24">
        <f t="shared" si="22"/>
        <v>0</v>
      </c>
      <c r="P222" s="3"/>
      <c r="Q222" s="3"/>
      <c r="R222" s="3"/>
      <c r="S222" s="5"/>
      <c r="T222" s="3"/>
      <c r="U222" s="3"/>
      <c r="V222" s="6"/>
      <c r="W222" s="6"/>
      <c r="X222" s="6"/>
    </row>
    <row r="223" spans="1:24" ht="15.75" customHeight="1" x14ac:dyDescent="0.3">
      <c r="A223" s="22"/>
      <c r="B223" s="22"/>
      <c r="C223" s="44"/>
      <c r="D223" s="2"/>
      <c r="E223" s="2"/>
      <c r="F223" s="2"/>
      <c r="G223" s="2"/>
      <c r="H223" s="29" t="e">
        <f>G223/(J222+$B$3)*100</f>
        <v>#VALUE!</v>
      </c>
      <c r="I223" s="2"/>
      <c r="J223" s="2" t="str">
        <f t="shared" si="18"/>
        <v/>
      </c>
      <c r="K223" s="2">
        <f>IF(J223&lt;MAX($J$14:$J223),J223-MAX($J$14:$J223),0)</f>
        <v>0</v>
      </c>
      <c r="L223" s="9" t="e">
        <f t="shared" si="19"/>
        <v>#VALUE!</v>
      </c>
      <c r="M223" s="3">
        <f t="shared" si="20"/>
        <v>52</v>
      </c>
      <c r="N223" s="3">
        <f t="shared" si="21"/>
        <v>52</v>
      </c>
      <c r="O223" s="24">
        <f t="shared" si="22"/>
        <v>0</v>
      </c>
      <c r="P223" s="3"/>
      <c r="Q223" s="3"/>
      <c r="R223" s="3"/>
      <c r="S223" s="5"/>
      <c r="T223" s="3"/>
      <c r="U223" s="3"/>
      <c r="V223" s="6"/>
      <c r="W223" s="6"/>
      <c r="X223" s="6"/>
    </row>
    <row r="224" spans="1:24" ht="15.75" customHeight="1" x14ac:dyDescent="0.3">
      <c r="A224" s="22"/>
      <c r="B224" s="22"/>
      <c r="C224" s="44"/>
      <c r="D224" s="2"/>
      <c r="E224" s="2"/>
      <c r="F224" s="2"/>
      <c r="G224" s="2"/>
      <c r="H224" s="29" t="e">
        <f>G224/(J222+$B$3)*100</f>
        <v>#VALUE!</v>
      </c>
      <c r="I224" s="2"/>
      <c r="J224" s="2" t="str">
        <f t="shared" si="18"/>
        <v/>
      </c>
      <c r="K224" s="2">
        <f>IF(J224&lt;MAX($J$14:$J224),J224-MAX($J$14:$J224),0)</f>
        <v>0</v>
      </c>
      <c r="L224" s="9" t="e">
        <f t="shared" si="19"/>
        <v>#VALUE!</v>
      </c>
      <c r="M224" s="3">
        <f t="shared" si="20"/>
        <v>52</v>
      </c>
      <c r="N224" s="3">
        <f t="shared" si="21"/>
        <v>52</v>
      </c>
      <c r="O224" s="24">
        <f t="shared" si="22"/>
        <v>0</v>
      </c>
      <c r="P224" s="3"/>
      <c r="Q224" s="3"/>
      <c r="R224" s="3"/>
      <c r="S224" s="5"/>
      <c r="T224" s="3"/>
      <c r="U224" s="3"/>
      <c r="V224" s="6"/>
      <c r="W224" s="6"/>
      <c r="X224" s="6"/>
    </row>
    <row r="225" spans="1:24" ht="15.75" customHeight="1" x14ac:dyDescent="0.3">
      <c r="A225" s="22"/>
      <c r="B225" s="22"/>
      <c r="C225" s="44"/>
      <c r="D225" s="2"/>
      <c r="E225" s="2"/>
      <c r="F225" s="2"/>
      <c r="G225" s="2"/>
      <c r="H225" s="29" t="e">
        <f>G225/(J224+$B$3)*100</f>
        <v>#VALUE!</v>
      </c>
      <c r="I225" s="2"/>
      <c r="J225" s="2" t="str">
        <f t="shared" si="18"/>
        <v/>
      </c>
      <c r="K225" s="2">
        <f>IF(J225&lt;MAX($J$14:$J225),J225-MAX($J$14:$J225),0)</f>
        <v>0</v>
      </c>
      <c r="L225" s="9" t="e">
        <f t="shared" si="19"/>
        <v>#VALUE!</v>
      </c>
      <c r="M225" s="3">
        <f t="shared" si="20"/>
        <v>52</v>
      </c>
      <c r="N225" s="3">
        <f t="shared" si="21"/>
        <v>52</v>
      </c>
      <c r="O225" s="24">
        <f t="shared" si="22"/>
        <v>0</v>
      </c>
      <c r="P225" s="3"/>
      <c r="Q225" s="3"/>
      <c r="R225" s="3"/>
      <c r="S225" s="5"/>
      <c r="T225" s="3"/>
      <c r="U225" s="3"/>
      <c r="V225" s="6"/>
      <c r="W225" s="6"/>
      <c r="X225" s="6"/>
    </row>
    <row r="226" spans="1:24" ht="15.75" customHeight="1" x14ac:dyDescent="0.3">
      <c r="A226" s="22"/>
      <c r="B226" s="22"/>
      <c r="C226" s="44"/>
      <c r="D226" s="2"/>
      <c r="E226" s="2"/>
      <c r="F226" s="2"/>
      <c r="G226" s="2"/>
      <c r="H226" s="29" t="e">
        <f>G226/(J225+$B$3)*100</f>
        <v>#VALUE!</v>
      </c>
      <c r="I226" s="2"/>
      <c r="J226" s="2" t="str">
        <f t="shared" si="18"/>
        <v/>
      </c>
      <c r="K226" s="2">
        <f>IF(J226&lt;MAX($J$14:$J226),J226-MAX($J$14:$J226),0)</f>
        <v>0</v>
      </c>
      <c r="L226" s="9" t="e">
        <f t="shared" si="19"/>
        <v>#VALUE!</v>
      </c>
      <c r="M226" s="3">
        <f t="shared" si="20"/>
        <v>52</v>
      </c>
      <c r="N226" s="3">
        <f t="shared" si="21"/>
        <v>52</v>
      </c>
      <c r="O226" s="24">
        <f t="shared" si="22"/>
        <v>0</v>
      </c>
      <c r="P226" s="3"/>
      <c r="Q226" s="3"/>
      <c r="R226" s="3"/>
      <c r="S226" s="5"/>
      <c r="T226" s="3"/>
      <c r="U226" s="3"/>
      <c r="V226" s="6"/>
      <c r="W226" s="6"/>
      <c r="X226" s="6"/>
    </row>
    <row r="227" spans="1:24" ht="15.75" customHeight="1" x14ac:dyDescent="0.3">
      <c r="A227" s="22"/>
      <c r="B227" s="22"/>
      <c r="C227" s="44"/>
      <c r="D227" s="2"/>
      <c r="E227" s="2"/>
      <c r="F227" s="2"/>
      <c r="G227" s="2"/>
      <c r="H227" s="29" t="e">
        <f>G227/(J226+$B$3)*100</f>
        <v>#VALUE!</v>
      </c>
      <c r="I227" s="2"/>
      <c r="J227" s="2" t="str">
        <f t="shared" si="18"/>
        <v/>
      </c>
      <c r="K227" s="2">
        <f>IF(J227&lt;MAX($J$14:$J227),J227-MAX($J$14:$J227),0)</f>
        <v>0</v>
      </c>
      <c r="L227" s="9" t="e">
        <f t="shared" si="19"/>
        <v>#VALUE!</v>
      </c>
      <c r="M227" s="3">
        <f t="shared" si="20"/>
        <v>52</v>
      </c>
      <c r="N227" s="3">
        <f t="shared" si="21"/>
        <v>52</v>
      </c>
      <c r="O227" s="24">
        <f t="shared" si="22"/>
        <v>0</v>
      </c>
      <c r="P227" s="3"/>
      <c r="Q227" s="3"/>
      <c r="R227" s="3"/>
      <c r="S227" s="5"/>
      <c r="T227" s="3"/>
      <c r="U227" s="3"/>
      <c r="V227" s="6"/>
      <c r="W227" s="6"/>
      <c r="X227" s="6"/>
    </row>
    <row r="228" spans="1:24" ht="15.75" customHeight="1" x14ac:dyDescent="0.3">
      <c r="A228" s="22"/>
      <c r="B228" s="22"/>
      <c r="C228" s="44"/>
      <c r="D228" s="2"/>
      <c r="E228" s="2"/>
      <c r="F228" s="2"/>
      <c r="G228" s="2"/>
      <c r="H228" s="29" t="e">
        <f>G228/(J226+$B$3)*100</f>
        <v>#VALUE!</v>
      </c>
      <c r="I228" s="2"/>
      <c r="J228" s="2" t="str">
        <f t="shared" si="18"/>
        <v/>
      </c>
      <c r="K228" s="2">
        <f>IF(J228&lt;MAX($J$14:$J228),J228-MAX($J$14:$J228),0)</f>
        <v>0</v>
      </c>
      <c r="L228" s="9" t="e">
        <f t="shared" si="19"/>
        <v>#VALUE!</v>
      </c>
      <c r="M228" s="3">
        <f t="shared" si="20"/>
        <v>52</v>
      </c>
      <c r="N228" s="3">
        <f t="shared" si="21"/>
        <v>52</v>
      </c>
      <c r="O228" s="24">
        <f t="shared" si="22"/>
        <v>0</v>
      </c>
      <c r="P228" s="3"/>
      <c r="Q228" s="3"/>
      <c r="R228" s="3"/>
      <c r="S228" s="5"/>
      <c r="T228" s="3"/>
      <c r="U228" s="3"/>
      <c r="V228" s="6"/>
      <c r="W228" s="6"/>
      <c r="X228" s="6"/>
    </row>
    <row r="229" spans="1:24" ht="15.75" customHeight="1" x14ac:dyDescent="0.3">
      <c r="A229" s="22"/>
      <c r="B229" s="22"/>
      <c r="C229" s="44"/>
      <c r="D229" s="2"/>
      <c r="E229" s="2"/>
      <c r="F229" s="2"/>
      <c r="G229" s="2"/>
      <c r="H229" s="29" t="e">
        <f>G229/(J228+$B$3)*100</f>
        <v>#VALUE!</v>
      </c>
      <c r="I229" s="2"/>
      <c r="J229" s="2" t="str">
        <f t="shared" si="18"/>
        <v/>
      </c>
      <c r="K229" s="2">
        <f>IF(J229&lt;MAX($J$14:$J229),J229-MAX($J$14:$J229),0)</f>
        <v>0</v>
      </c>
      <c r="L229" s="9" t="e">
        <f t="shared" si="19"/>
        <v>#VALUE!</v>
      </c>
      <c r="M229" s="3">
        <f t="shared" si="20"/>
        <v>52</v>
      </c>
      <c r="N229" s="3">
        <f t="shared" si="21"/>
        <v>52</v>
      </c>
      <c r="O229" s="24">
        <f t="shared" si="22"/>
        <v>0</v>
      </c>
      <c r="P229" s="3"/>
      <c r="Q229" s="3"/>
      <c r="R229" s="3"/>
      <c r="S229" s="5"/>
      <c r="T229" s="3"/>
      <c r="U229" s="3"/>
      <c r="V229" s="6"/>
      <c r="W229" s="6"/>
      <c r="X229" s="6"/>
    </row>
    <row r="230" spans="1:24" ht="15.75" customHeight="1" x14ac:dyDescent="0.3">
      <c r="A230" s="22"/>
      <c r="B230" s="22"/>
      <c r="C230" s="44"/>
      <c r="D230" s="2"/>
      <c r="E230" s="2"/>
      <c r="F230" s="2"/>
      <c r="G230" s="2"/>
      <c r="H230" s="29" t="e">
        <f>G230/(J229+$B$3)*100</f>
        <v>#VALUE!</v>
      </c>
      <c r="I230" s="2"/>
      <c r="J230" s="2" t="str">
        <f t="shared" si="18"/>
        <v/>
      </c>
      <c r="K230" s="2">
        <f>IF(J230&lt;MAX($J$14:$J230),J230-MAX($J$14:$J230),0)</f>
        <v>0</v>
      </c>
      <c r="L230" s="9" t="e">
        <f t="shared" si="19"/>
        <v>#VALUE!</v>
      </c>
      <c r="M230" s="3">
        <f t="shared" si="20"/>
        <v>52</v>
      </c>
      <c r="N230" s="3">
        <f t="shared" si="21"/>
        <v>52</v>
      </c>
      <c r="O230" s="24">
        <f t="shared" si="22"/>
        <v>0</v>
      </c>
      <c r="P230" s="3"/>
      <c r="Q230" s="3"/>
      <c r="R230" s="3"/>
      <c r="S230" s="5"/>
      <c r="T230" s="3"/>
      <c r="U230" s="3"/>
      <c r="V230" s="6"/>
      <c r="W230" s="6"/>
      <c r="X230" s="6"/>
    </row>
    <row r="231" spans="1:24" ht="15.75" customHeight="1" x14ac:dyDescent="0.3">
      <c r="A231" s="22"/>
      <c r="B231" s="22"/>
      <c r="C231" s="44"/>
      <c r="D231" s="2"/>
      <c r="E231" s="2"/>
      <c r="F231" s="2"/>
      <c r="G231" s="2"/>
      <c r="H231" s="29" t="e">
        <f>G231/(J230+$B$3)*100</f>
        <v>#VALUE!</v>
      </c>
      <c r="I231" s="2"/>
      <c r="J231" s="2" t="str">
        <f t="shared" si="18"/>
        <v/>
      </c>
      <c r="K231" s="2">
        <f>IF(J231&lt;MAX($J$14:$J231),J231-MAX($J$14:$J231),0)</f>
        <v>0</v>
      </c>
      <c r="L231" s="9" t="e">
        <f t="shared" si="19"/>
        <v>#VALUE!</v>
      </c>
      <c r="M231" s="3">
        <f t="shared" si="20"/>
        <v>52</v>
      </c>
      <c r="N231" s="3">
        <f t="shared" si="21"/>
        <v>52</v>
      </c>
      <c r="O231" s="24">
        <f t="shared" si="22"/>
        <v>0</v>
      </c>
      <c r="P231" s="3"/>
      <c r="Q231" s="3"/>
      <c r="R231" s="3"/>
      <c r="S231" s="5"/>
      <c r="T231" s="3"/>
      <c r="U231" s="3"/>
      <c r="V231" s="6"/>
      <c r="W231" s="6"/>
      <c r="X231" s="6"/>
    </row>
    <row r="232" spans="1:24" ht="15.75" customHeight="1" x14ac:dyDescent="0.3">
      <c r="A232" s="22"/>
      <c r="B232" s="22"/>
      <c r="C232" s="44"/>
      <c r="D232" s="2"/>
      <c r="E232" s="2"/>
      <c r="F232" s="2"/>
      <c r="G232" s="2"/>
      <c r="H232" s="29" t="e">
        <f>G232/(J230+$B$3)*100</f>
        <v>#VALUE!</v>
      </c>
      <c r="I232" s="2"/>
      <c r="J232" s="2" t="str">
        <f t="shared" si="18"/>
        <v/>
      </c>
      <c r="K232" s="2">
        <f>IF(J232&lt;MAX($J$14:$J232),J232-MAX($J$14:$J232),0)</f>
        <v>0</v>
      </c>
      <c r="L232" s="9" t="e">
        <f t="shared" si="19"/>
        <v>#VALUE!</v>
      </c>
      <c r="M232" s="3">
        <f t="shared" si="20"/>
        <v>52</v>
      </c>
      <c r="N232" s="3">
        <f t="shared" si="21"/>
        <v>52</v>
      </c>
      <c r="O232" s="24">
        <f t="shared" si="22"/>
        <v>0</v>
      </c>
      <c r="P232" s="3"/>
      <c r="Q232" s="3"/>
      <c r="R232" s="3"/>
      <c r="S232" s="5"/>
      <c r="T232" s="3"/>
      <c r="U232" s="3"/>
      <c r="V232" s="6"/>
      <c r="W232" s="6"/>
      <c r="X232" s="6"/>
    </row>
    <row r="233" spans="1:24" ht="15.75" customHeight="1" x14ac:dyDescent="0.3">
      <c r="A233" s="22"/>
      <c r="B233" s="22"/>
      <c r="C233" s="44"/>
      <c r="D233" s="2"/>
      <c r="E233" s="2"/>
      <c r="F233" s="2"/>
      <c r="G233" s="2"/>
      <c r="H233" s="29" t="e">
        <f>G233/(J232+$B$3)*100</f>
        <v>#VALUE!</v>
      </c>
      <c r="I233" s="2"/>
      <c r="J233" s="2" t="str">
        <f t="shared" si="18"/>
        <v/>
      </c>
      <c r="K233" s="2">
        <f>IF(J233&lt;MAX($J$14:$J233),J233-MAX($J$14:$J233),0)</f>
        <v>0</v>
      </c>
      <c r="L233" s="9" t="e">
        <f t="shared" si="19"/>
        <v>#VALUE!</v>
      </c>
      <c r="M233" s="3">
        <f t="shared" si="20"/>
        <v>52</v>
      </c>
      <c r="N233" s="3">
        <f t="shared" si="21"/>
        <v>52</v>
      </c>
      <c r="O233" s="24">
        <f t="shared" si="22"/>
        <v>0</v>
      </c>
      <c r="P233" s="3"/>
      <c r="Q233" s="3"/>
      <c r="R233" s="3"/>
      <c r="S233" s="5"/>
      <c r="T233" s="3"/>
      <c r="U233" s="3"/>
      <c r="V233" s="6"/>
      <c r="W233" s="6"/>
      <c r="X233" s="6"/>
    </row>
    <row r="234" spans="1:24" ht="15.75" customHeight="1" x14ac:dyDescent="0.3">
      <c r="A234" s="22"/>
      <c r="B234" s="22"/>
      <c r="C234" s="44"/>
      <c r="D234" s="2"/>
      <c r="E234" s="2"/>
      <c r="F234" s="2"/>
      <c r="G234" s="2"/>
      <c r="H234" s="29" t="e">
        <f>G234/(J233+$B$3)*100</f>
        <v>#VALUE!</v>
      </c>
      <c r="I234" s="2"/>
      <c r="J234" s="2" t="str">
        <f t="shared" si="18"/>
        <v/>
      </c>
      <c r="K234" s="2">
        <f>IF(J234&lt;MAX($J$14:$J234),J234-MAX($J$14:$J234),0)</f>
        <v>0</v>
      </c>
      <c r="L234" s="9" t="e">
        <f t="shared" si="19"/>
        <v>#VALUE!</v>
      </c>
      <c r="M234" s="3">
        <f t="shared" si="20"/>
        <v>52</v>
      </c>
      <c r="N234" s="3">
        <f t="shared" si="21"/>
        <v>52</v>
      </c>
      <c r="O234" s="24">
        <f t="shared" si="22"/>
        <v>0</v>
      </c>
      <c r="P234" s="3"/>
      <c r="Q234" s="3"/>
      <c r="R234" s="3"/>
      <c r="S234" s="5"/>
      <c r="T234" s="3"/>
      <c r="U234" s="3"/>
      <c r="V234" s="6"/>
      <c r="W234" s="6"/>
      <c r="X234" s="6"/>
    </row>
    <row r="235" spans="1:24" ht="15.75" customHeight="1" x14ac:dyDescent="0.3">
      <c r="A235" s="22"/>
      <c r="B235" s="22"/>
      <c r="C235" s="44"/>
      <c r="D235" s="2"/>
      <c r="E235" s="2"/>
      <c r="F235" s="2"/>
      <c r="G235" s="2"/>
      <c r="H235" s="29" t="e">
        <f>G235/(J234+$B$3)*100</f>
        <v>#VALUE!</v>
      </c>
      <c r="I235" s="2"/>
      <c r="J235" s="2" t="str">
        <f t="shared" si="18"/>
        <v/>
      </c>
      <c r="K235" s="2">
        <f>IF(J235&lt;MAX($J$14:$J235),J235-MAX($J$14:$J235),0)</f>
        <v>0</v>
      </c>
      <c r="L235" s="9" t="e">
        <f t="shared" si="19"/>
        <v>#VALUE!</v>
      </c>
      <c r="M235" s="3">
        <f t="shared" si="20"/>
        <v>52</v>
      </c>
      <c r="N235" s="3">
        <f t="shared" si="21"/>
        <v>52</v>
      </c>
      <c r="O235" s="24">
        <f t="shared" si="22"/>
        <v>0</v>
      </c>
      <c r="P235" s="3"/>
      <c r="Q235" s="3"/>
      <c r="R235" s="3"/>
      <c r="S235" s="5"/>
      <c r="T235" s="3"/>
      <c r="U235" s="3"/>
      <c r="V235" s="6"/>
      <c r="W235" s="6"/>
      <c r="X235" s="6"/>
    </row>
    <row r="236" spans="1:24" ht="15.75" customHeight="1" x14ac:dyDescent="0.3">
      <c r="A236" s="22"/>
      <c r="B236" s="22"/>
      <c r="C236" s="44"/>
      <c r="D236" s="2"/>
      <c r="E236" s="2"/>
      <c r="F236" s="2"/>
      <c r="G236" s="2"/>
      <c r="H236" s="29" t="e">
        <f>G236/(J234+$B$3)*100</f>
        <v>#VALUE!</v>
      </c>
      <c r="I236" s="2"/>
      <c r="J236" s="2" t="str">
        <f t="shared" si="18"/>
        <v/>
      </c>
      <c r="K236" s="2">
        <f>IF(J236&lt;MAX($J$14:$J236),J236-MAX($J$14:$J236),0)</f>
        <v>0</v>
      </c>
      <c r="L236" s="9" t="e">
        <f t="shared" si="19"/>
        <v>#VALUE!</v>
      </c>
      <c r="M236" s="3">
        <f t="shared" si="20"/>
        <v>52</v>
      </c>
      <c r="N236" s="3">
        <f t="shared" si="21"/>
        <v>52</v>
      </c>
      <c r="O236" s="24">
        <f t="shared" si="22"/>
        <v>0</v>
      </c>
      <c r="P236" s="3"/>
      <c r="Q236" s="3"/>
      <c r="R236" s="3"/>
      <c r="S236" s="5"/>
      <c r="T236" s="3"/>
      <c r="U236" s="3"/>
      <c r="V236" s="6"/>
      <c r="W236" s="6"/>
      <c r="X236" s="6"/>
    </row>
    <row r="237" spans="1:24" ht="15.75" customHeight="1" x14ac:dyDescent="0.3">
      <c r="A237" s="22"/>
      <c r="B237" s="22"/>
      <c r="C237" s="44"/>
      <c r="D237" s="2"/>
      <c r="E237" s="2"/>
      <c r="F237" s="2"/>
      <c r="G237" s="2"/>
      <c r="H237" s="29" t="e">
        <f>G237/(J236+$B$3)*100</f>
        <v>#VALUE!</v>
      </c>
      <c r="I237" s="2"/>
      <c r="J237" s="2" t="str">
        <f t="shared" si="18"/>
        <v/>
      </c>
      <c r="K237" s="2">
        <f>IF(J237&lt;MAX($J$14:$J237),J237-MAX($J$14:$J237),0)</f>
        <v>0</v>
      </c>
      <c r="L237" s="9" t="e">
        <f t="shared" si="19"/>
        <v>#VALUE!</v>
      </c>
      <c r="M237" s="3">
        <f t="shared" si="20"/>
        <v>52</v>
      </c>
      <c r="N237" s="3">
        <f t="shared" si="21"/>
        <v>52</v>
      </c>
      <c r="O237" s="24">
        <f t="shared" si="22"/>
        <v>0</v>
      </c>
      <c r="P237" s="3"/>
      <c r="Q237" s="3"/>
      <c r="R237" s="3"/>
      <c r="S237" s="5"/>
      <c r="T237" s="3"/>
      <c r="U237" s="3"/>
      <c r="V237" s="6"/>
      <c r="W237" s="6"/>
      <c r="X237" s="6"/>
    </row>
    <row r="238" spans="1:24" ht="15.75" customHeight="1" x14ac:dyDescent="0.3">
      <c r="A238" s="22"/>
      <c r="B238" s="22"/>
      <c r="C238" s="44"/>
      <c r="D238" s="2"/>
      <c r="E238" s="2"/>
      <c r="F238" s="2"/>
      <c r="G238" s="2"/>
      <c r="H238" s="29" t="e">
        <f>G238/(J237+$B$3)*100</f>
        <v>#VALUE!</v>
      </c>
      <c r="I238" s="2"/>
      <c r="J238" s="2" t="str">
        <f t="shared" si="18"/>
        <v/>
      </c>
      <c r="K238" s="2">
        <f>IF(J238&lt;MAX($J$14:$J238),J238-MAX($J$14:$J238),0)</f>
        <v>0</v>
      </c>
      <c r="L238" s="9" t="e">
        <f t="shared" si="19"/>
        <v>#VALUE!</v>
      </c>
      <c r="M238" s="3">
        <f t="shared" si="20"/>
        <v>52</v>
      </c>
      <c r="N238" s="3">
        <f t="shared" si="21"/>
        <v>52</v>
      </c>
      <c r="O238" s="24">
        <f t="shared" si="22"/>
        <v>0</v>
      </c>
      <c r="P238" s="3"/>
      <c r="Q238" s="3"/>
      <c r="R238" s="3"/>
      <c r="S238" s="5"/>
      <c r="T238" s="3"/>
      <c r="U238" s="3"/>
      <c r="V238" s="6"/>
      <c r="W238" s="6"/>
      <c r="X238" s="6"/>
    </row>
    <row r="239" spans="1:24" ht="15.75" customHeight="1" x14ac:dyDescent="0.3">
      <c r="A239" s="22"/>
      <c r="B239" s="22"/>
      <c r="C239" s="44"/>
      <c r="D239" s="2"/>
      <c r="E239" s="2"/>
      <c r="F239" s="2"/>
      <c r="G239" s="2"/>
      <c r="H239" s="29" t="e">
        <f>G239/(J238+$B$3)*100</f>
        <v>#VALUE!</v>
      </c>
      <c r="I239" s="2"/>
      <c r="J239" s="2" t="str">
        <f t="shared" si="18"/>
        <v/>
      </c>
      <c r="K239" s="2">
        <f>IF(J239&lt;MAX($J$14:$J239),J239-MAX($J$14:$J239),0)</f>
        <v>0</v>
      </c>
      <c r="L239" s="9" t="e">
        <f t="shared" si="19"/>
        <v>#VALUE!</v>
      </c>
      <c r="M239" s="3">
        <f t="shared" si="20"/>
        <v>52</v>
      </c>
      <c r="N239" s="3">
        <f t="shared" si="21"/>
        <v>52</v>
      </c>
      <c r="O239" s="24">
        <f t="shared" si="22"/>
        <v>0</v>
      </c>
      <c r="P239" s="3"/>
      <c r="Q239" s="3"/>
      <c r="R239" s="3"/>
      <c r="S239" s="5"/>
      <c r="T239" s="3"/>
      <c r="U239" s="3"/>
      <c r="V239" s="6"/>
      <c r="W239" s="6"/>
      <c r="X239" s="6"/>
    </row>
    <row r="240" spans="1:24" ht="15.75" customHeight="1" x14ac:dyDescent="0.3">
      <c r="A240" s="22"/>
      <c r="B240" s="22"/>
      <c r="C240" s="44"/>
      <c r="D240" s="2"/>
      <c r="E240" s="2"/>
      <c r="F240" s="2"/>
      <c r="G240" s="2"/>
      <c r="H240" s="29" t="e">
        <f>G240/(J238+$B$3)*100</f>
        <v>#VALUE!</v>
      </c>
      <c r="I240" s="2"/>
      <c r="J240" s="2" t="str">
        <f t="shared" si="18"/>
        <v/>
      </c>
      <c r="K240" s="2">
        <f>IF(J240&lt;MAX($J$14:$J240),J240-MAX($J$14:$J240),0)</f>
        <v>0</v>
      </c>
      <c r="L240" s="9" t="e">
        <f t="shared" si="19"/>
        <v>#VALUE!</v>
      </c>
      <c r="M240" s="3">
        <f t="shared" si="20"/>
        <v>52</v>
      </c>
      <c r="N240" s="3">
        <f t="shared" si="21"/>
        <v>52</v>
      </c>
      <c r="O240" s="24">
        <f t="shared" si="22"/>
        <v>0</v>
      </c>
      <c r="P240" s="3"/>
      <c r="Q240" s="3"/>
      <c r="R240" s="3"/>
      <c r="S240" s="5"/>
      <c r="T240" s="3"/>
      <c r="U240" s="3"/>
      <c r="V240" s="6"/>
      <c r="W240" s="6"/>
      <c r="X240" s="6"/>
    </row>
    <row r="241" spans="1:24" ht="15.75" customHeight="1" x14ac:dyDescent="0.3">
      <c r="A241" s="22"/>
      <c r="B241" s="22"/>
      <c r="C241" s="44"/>
      <c r="D241" s="2"/>
      <c r="E241" s="2"/>
      <c r="F241" s="2"/>
      <c r="G241" s="2"/>
      <c r="H241" s="29" t="e">
        <f>G241/(J240+$B$3)*100</f>
        <v>#VALUE!</v>
      </c>
      <c r="I241" s="2"/>
      <c r="J241" s="2" t="str">
        <f t="shared" si="18"/>
        <v/>
      </c>
      <c r="K241" s="2">
        <f>IF(J241&lt;MAX($J$14:$J241),J241-MAX($J$14:$J241),0)</f>
        <v>0</v>
      </c>
      <c r="L241" s="9" t="e">
        <f t="shared" si="19"/>
        <v>#VALUE!</v>
      </c>
      <c r="M241" s="3">
        <f t="shared" si="20"/>
        <v>52</v>
      </c>
      <c r="N241" s="3">
        <f t="shared" si="21"/>
        <v>52</v>
      </c>
      <c r="O241" s="24">
        <f t="shared" si="22"/>
        <v>0</v>
      </c>
      <c r="P241" s="3"/>
      <c r="Q241" s="3"/>
      <c r="R241" s="3"/>
      <c r="S241" s="5"/>
      <c r="T241" s="3"/>
      <c r="U241" s="3"/>
      <c r="V241" s="6"/>
      <c r="W241" s="6"/>
      <c r="X241" s="6"/>
    </row>
    <row r="242" spans="1:24" ht="15.75" customHeight="1" x14ac:dyDescent="0.3">
      <c r="A242" s="22"/>
      <c r="B242" s="22"/>
      <c r="C242" s="44"/>
      <c r="D242" s="2"/>
      <c r="E242" s="2"/>
      <c r="F242" s="2"/>
      <c r="G242" s="2"/>
      <c r="H242" s="29" t="e">
        <f>G242/(J241+$B$3)*100</f>
        <v>#VALUE!</v>
      </c>
      <c r="I242" s="2"/>
      <c r="J242" s="2" t="str">
        <f t="shared" si="18"/>
        <v/>
      </c>
      <c r="K242" s="2">
        <f>IF(J242&lt;MAX($J$14:$J242),J242-MAX($J$14:$J242),0)</f>
        <v>0</v>
      </c>
      <c r="L242" s="9" t="e">
        <f t="shared" si="19"/>
        <v>#VALUE!</v>
      </c>
      <c r="M242" s="3">
        <f t="shared" si="20"/>
        <v>52</v>
      </c>
      <c r="N242" s="3">
        <f t="shared" si="21"/>
        <v>52</v>
      </c>
      <c r="O242" s="24">
        <f t="shared" si="22"/>
        <v>0</v>
      </c>
      <c r="P242" s="3"/>
      <c r="Q242" s="3"/>
      <c r="R242" s="3"/>
      <c r="S242" s="5"/>
      <c r="T242" s="3"/>
      <c r="U242" s="3"/>
      <c r="V242" s="6"/>
      <c r="W242" s="6"/>
      <c r="X242" s="6"/>
    </row>
    <row r="243" spans="1:24" ht="15.75" customHeight="1" x14ac:dyDescent="0.3">
      <c r="A243" s="22"/>
      <c r="B243" s="22"/>
      <c r="C243" s="44"/>
      <c r="D243" s="2"/>
      <c r="E243" s="2"/>
      <c r="F243" s="2"/>
      <c r="G243" s="2"/>
      <c r="H243" s="29" t="e">
        <f>G243/(J242+$B$3)*100</f>
        <v>#VALUE!</v>
      </c>
      <c r="I243" s="2"/>
      <c r="J243" s="2" t="str">
        <f t="shared" si="18"/>
        <v/>
      </c>
      <c r="K243" s="2">
        <f>IF(J243&lt;MAX($J$14:$J243),J243-MAX($J$14:$J243),0)</f>
        <v>0</v>
      </c>
      <c r="L243" s="9" t="e">
        <f t="shared" si="19"/>
        <v>#VALUE!</v>
      </c>
      <c r="M243" s="3">
        <f t="shared" si="20"/>
        <v>52</v>
      </c>
      <c r="N243" s="3">
        <f t="shared" si="21"/>
        <v>52</v>
      </c>
      <c r="O243" s="24">
        <f t="shared" si="22"/>
        <v>0</v>
      </c>
      <c r="P243" s="3"/>
      <c r="Q243" s="3"/>
      <c r="R243" s="3"/>
      <c r="S243" s="5"/>
      <c r="T243" s="3"/>
      <c r="U243" s="3"/>
      <c r="V243" s="6"/>
      <c r="W243" s="6"/>
      <c r="X243" s="6"/>
    </row>
    <row r="244" spans="1:24" ht="15.75" customHeight="1" x14ac:dyDescent="0.3">
      <c r="A244" s="22"/>
      <c r="B244" s="22"/>
      <c r="C244" s="44"/>
      <c r="D244" s="2"/>
      <c r="E244" s="2"/>
      <c r="F244" s="2"/>
      <c r="G244" s="2"/>
      <c r="H244" s="29" t="e">
        <f>G244/(J242+$B$3)*100</f>
        <v>#VALUE!</v>
      </c>
      <c r="I244" s="2"/>
      <c r="J244" s="2" t="str">
        <f t="shared" si="18"/>
        <v/>
      </c>
      <c r="K244" s="2">
        <f>IF(J244&lt;MAX($J$14:$J244),J244-MAX($J$14:$J244),0)</f>
        <v>0</v>
      </c>
      <c r="L244" s="9" t="e">
        <f t="shared" si="19"/>
        <v>#VALUE!</v>
      </c>
      <c r="M244" s="3">
        <f t="shared" si="20"/>
        <v>52</v>
      </c>
      <c r="N244" s="3">
        <f t="shared" si="21"/>
        <v>52</v>
      </c>
      <c r="O244" s="24">
        <f t="shared" si="22"/>
        <v>0</v>
      </c>
      <c r="P244" s="3"/>
      <c r="Q244" s="3"/>
      <c r="R244" s="3"/>
      <c r="S244" s="5"/>
      <c r="T244" s="3"/>
      <c r="U244" s="3"/>
      <c r="V244" s="6"/>
      <c r="W244" s="6"/>
      <c r="X244" s="6"/>
    </row>
    <row r="245" spans="1:24" ht="15.75" customHeight="1" x14ac:dyDescent="0.3">
      <c r="A245" s="22"/>
      <c r="B245" s="22"/>
      <c r="C245" s="44"/>
      <c r="D245" s="2"/>
      <c r="E245" s="2"/>
      <c r="F245" s="2"/>
      <c r="G245" s="2"/>
      <c r="H245" s="29" t="e">
        <f>G245/(J244+$B$3)*100</f>
        <v>#VALUE!</v>
      </c>
      <c r="I245" s="2"/>
      <c r="J245" s="2" t="str">
        <f t="shared" si="18"/>
        <v/>
      </c>
      <c r="K245" s="2">
        <f>IF(J245&lt;MAX($J$14:$J245),J245-MAX($J$14:$J245),0)</f>
        <v>0</v>
      </c>
      <c r="L245" s="9" t="e">
        <f t="shared" si="19"/>
        <v>#VALUE!</v>
      </c>
      <c r="M245" s="3">
        <f t="shared" si="20"/>
        <v>52</v>
      </c>
      <c r="N245" s="3">
        <f t="shared" si="21"/>
        <v>52</v>
      </c>
      <c r="O245" s="24">
        <f t="shared" si="22"/>
        <v>0</v>
      </c>
      <c r="P245" s="3"/>
      <c r="Q245" s="3"/>
      <c r="R245" s="3"/>
      <c r="S245" s="5"/>
      <c r="T245" s="3"/>
      <c r="U245" s="3"/>
      <c r="V245" s="6"/>
      <c r="W245" s="6"/>
      <c r="X245" s="6"/>
    </row>
    <row r="246" spans="1:24" ht="15.75" customHeight="1" x14ac:dyDescent="0.3">
      <c r="A246" s="22"/>
      <c r="B246" s="22"/>
      <c r="C246" s="44"/>
      <c r="D246" s="2"/>
      <c r="E246" s="2"/>
      <c r="F246" s="2"/>
      <c r="G246" s="2"/>
      <c r="H246" s="29" t="e">
        <f>G246/(J245+$B$3)*100</f>
        <v>#VALUE!</v>
      </c>
      <c r="I246" s="2"/>
      <c r="J246" s="2" t="str">
        <f t="shared" si="18"/>
        <v/>
      </c>
      <c r="K246" s="2">
        <f>IF(J246&lt;MAX($J$14:$J246),J246-MAX($J$14:$J246),0)</f>
        <v>0</v>
      </c>
      <c r="L246" s="9" t="e">
        <f t="shared" si="19"/>
        <v>#VALUE!</v>
      </c>
      <c r="M246" s="3">
        <f t="shared" si="20"/>
        <v>52</v>
      </c>
      <c r="N246" s="3">
        <f t="shared" si="21"/>
        <v>52</v>
      </c>
      <c r="O246" s="24">
        <f t="shared" si="22"/>
        <v>0</v>
      </c>
      <c r="P246" s="3"/>
      <c r="Q246" s="3"/>
      <c r="R246" s="3"/>
      <c r="S246" s="5"/>
      <c r="T246" s="3"/>
      <c r="U246" s="3"/>
      <c r="V246" s="6"/>
      <c r="W246" s="6"/>
      <c r="X246" s="6"/>
    </row>
    <row r="247" spans="1:24" ht="15.75" customHeight="1" x14ac:dyDescent="0.3">
      <c r="A247" s="22"/>
      <c r="B247" s="22"/>
      <c r="C247" s="44"/>
      <c r="D247" s="2"/>
      <c r="E247" s="2"/>
      <c r="F247" s="2"/>
      <c r="G247" s="2"/>
      <c r="H247" s="29" t="e">
        <f>G247/(J246+$B$3)*100</f>
        <v>#VALUE!</v>
      </c>
      <c r="I247" s="2"/>
      <c r="J247" s="2" t="str">
        <f t="shared" si="18"/>
        <v/>
      </c>
      <c r="K247" s="2">
        <f>IF(J247&lt;MAX($J$14:$J247),J247-MAX($J$14:$J247),0)</f>
        <v>0</v>
      </c>
      <c r="L247" s="9" t="e">
        <f t="shared" si="19"/>
        <v>#VALUE!</v>
      </c>
      <c r="M247" s="3">
        <f t="shared" si="20"/>
        <v>52</v>
      </c>
      <c r="N247" s="3">
        <f t="shared" si="21"/>
        <v>52</v>
      </c>
      <c r="O247" s="24">
        <f t="shared" si="22"/>
        <v>0</v>
      </c>
      <c r="P247" s="3"/>
      <c r="Q247" s="3"/>
      <c r="R247" s="3"/>
      <c r="S247" s="5"/>
      <c r="T247" s="3"/>
      <c r="U247" s="3"/>
      <c r="V247" s="6"/>
      <c r="W247" s="6"/>
      <c r="X247" s="6"/>
    </row>
    <row r="248" spans="1:24" ht="15.75" customHeight="1" x14ac:dyDescent="0.3">
      <c r="A248" s="22"/>
      <c r="B248" s="22"/>
      <c r="C248" s="44"/>
      <c r="D248" s="2"/>
      <c r="E248" s="2"/>
      <c r="F248" s="2"/>
      <c r="G248" s="2"/>
      <c r="H248" s="29" t="e">
        <f>G248/(J246+$B$3)*100</f>
        <v>#VALUE!</v>
      </c>
      <c r="I248" s="2"/>
      <c r="J248" s="2" t="str">
        <f t="shared" si="18"/>
        <v/>
      </c>
      <c r="K248" s="2">
        <f>IF(J248&lt;MAX($J$14:$J248),J248-MAX($J$14:$J248),0)</f>
        <v>0</v>
      </c>
      <c r="L248" s="9" t="e">
        <f t="shared" si="19"/>
        <v>#VALUE!</v>
      </c>
      <c r="M248" s="3">
        <f t="shared" si="20"/>
        <v>52</v>
      </c>
      <c r="N248" s="3">
        <f t="shared" si="21"/>
        <v>52</v>
      </c>
      <c r="O248" s="24">
        <f t="shared" si="22"/>
        <v>0</v>
      </c>
      <c r="P248" s="3"/>
      <c r="Q248" s="3"/>
      <c r="R248" s="3"/>
      <c r="S248" s="5"/>
      <c r="T248" s="3"/>
      <c r="U248" s="3"/>
      <c r="V248" s="6"/>
      <c r="W248" s="6"/>
      <c r="X248" s="6"/>
    </row>
    <row r="249" spans="1:24" ht="15.75" customHeight="1" x14ac:dyDescent="0.3">
      <c r="A249" s="22"/>
      <c r="B249" s="22"/>
      <c r="C249" s="44"/>
      <c r="D249" s="2"/>
      <c r="E249" s="2"/>
      <c r="F249" s="2"/>
      <c r="G249" s="2"/>
      <c r="H249" s="29" t="e">
        <f>G249/(J248+$B$3)*100</f>
        <v>#VALUE!</v>
      </c>
      <c r="I249" s="2"/>
      <c r="J249" s="2" t="str">
        <f t="shared" si="18"/>
        <v/>
      </c>
      <c r="K249" s="2">
        <f>IF(J249&lt;MAX($J$14:$J249),J249-MAX($J$14:$J249),0)</f>
        <v>0</v>
      </c>
      <c r="L249" s="9" t="e">
        <f t="shared" si="19"/>
        <v>#VALUE!</v>
      </c>
      <c r="M249" s="3">
        <f t="shared" si="20"/>
        <v>52</v>
      </c>
      <c r="N249" s="3">
        <f t="shared" si="21"/>
        <v>52</v>
      </c>
      <c r="O249" s="24">
        <f t="shared" si="22"/>
        <v>0</v>
      </c>
      <c r="P249" s="3"/>
      <c r="Q249" s="3"/>
      <c r="R249" s="3"/>
      <c r="S249" s="5"/>
      <c r="T249" s="3"/>
      <c r="U249" s="3"/>
      <c r="V249" s="6"/>
      <c r="W249" s="6"/>
      <c r="X249" s="6"/>
    </row>
    <row r="250" spans="1:24" ht="15.75" customHeight="1" x14ac:dyDescent="0.3">
      <c r="A250" s="22"/>
      <c r="B250" s="22"/>
      <c r="C250" s="44"/>
      <c r="D250" s="2"/>
      <c r="E250" s="2"/>
      <c r="F250" s="2"/>
      <c r="G250" s="2"/>
      <c r="H250" s="29" t="e">
        <f>G250/(J249+$B$3)*100</f>
        <v>#VALUE!</v>
      </c>
      <c r="I250" s="2"/>
      <c r="J250" s="2" t="str">
        <f t="shared" si="18"/>
        <v/>
      </c>
      <c r="K250" s="2">
        <f>IF(J250&lt;MAX($J$14:$J250),J250-MAX($J$14:$J250),0)</f>
        <v>0</v>
      </c>
      <c r="L250" s="9" t="e">
        <f t="shared" si="19"/>
        <v>#VALUE!</v>
      </c>
      <c r="M250" s="3">
        <f t="shared" si="20"/>
        <v>52</v>
      </c>
      <c r="N250" s="3">
        <f t="shared" si="21"/>
        <v>52</v>
      </c>
      <c r="O250" s="24">
        <f t="shared" si="22"/>
        <v>0</v>
      </c>
      <c r="P250" s="3"/>
      <c r="Q250" s="3"/>
      <c r="R250" s="3"/>
      <c r="S250" s="5"/>
      <c r="T250" s="3"/>
      <c r="U250" s="3"/>
      <c r="V250" s="6"/>
      <c r="W250" s="6"/>
      <c r="X250" s="6"/>
    </row>
    <row r="251" spans="1:24" ht="15.75" customHeight="1" x14ac:dyDescent="0.3">
      <c r="A251" s="22"/>
      <c r="B251" s="22"/>
      <c r="C251" s="44"/>
      <c r="D251" s="2"/>
      <c r="E251" s="2"/>
      <c r="F251" s="2"/>
      <c r="G251" s="2"/>
      <c r="H251" s="29" t="e">
        <f>G251/(J250+$B$3)*100</f>
        <v>#VALUE!</v>
      </c>
      <c r="I251" s="2"/>
      <c r="J251" s="2" t="str">
        <f t="shared" si="18"/>
        <v/>
      </c>
      <c r="K251" s="2">
        <f>IF(J251&lt;MAX($J$14:$J251),J251-MAX($J$14:$J251),0)</f>
        <v>0</v>
      </c>
      <c r="L251" s="9" t="e">
        <f t="shared" si="19"/>
        <v>#VALUE!</v>
      </c>
      <c r="M251" s="3">
        <f t="shared" si="20"/>
        <v>52</v>
      </c>
      <c r="N251" s="3">
        <f t="shared" si="21"/>
        <v>52</v>
      </c>
      <c r="O251" s="24">
        <f t="shared" si="22"/>
        <v>0</v>
      </c>
      <c r="P251" s="3"/>
      <c r="Q251" s="3"/>
      <c r="R251" s="3"/>
      <c r="S251" s="5"/>
      <c r="T251" s="3"/>
      <c r="U251" s="3"/>
      <c r="V251" s="6"/>
      <c r="W251" s="6"/>
      <c r="X251" s="6"/>
    </row>
    <row r="252" spans="1:24" ht="15.75" customHeight="1" x14ac:dyDescent="0.3">
      <c r="A252" s="22"/>
      <c r="B252" s="22"/>
      <c r="C252" s="44"/>
      <c r="D252" s="2"/>
      <c r="E252" s="2"/>
      <c r="F252" s="2"/>
      <c r="G252" s="2"/>
      <c r="H252" s="29" t="e">
        <f>G252/(J250+$B$3)*100</f>
        <v>#VALUE!</v>
      </c>
      <c r="I252" s="2"/>
      <c r="J252" s="2" t="str">
        <f t="shared" si="18"/>
        <v/>
      </c>
      <c r="K252" s="2">
        <f>IF(J252&lt;MAX($J$14:$J252),J252-MAX($J$14:$J252),0)</f>
        <v>0</v>
      </c>
      <c r="L252" s="9" t="e">
        <f t="shared" si="19"/>
        <v>#VALUE!</v>
      </c>
      <c r="M252" s="3">
        <f t="shared" si="20"/>
        <v>52</v>
      </c>
      <c r="N252" s="3">
        <f t="shared" si="21"/>
        <v>52</v>
      </c>
      <c r="O252" s="24">
        <f t="shared" si="22"/>
        <v>0</v>
      </c>
      <c r="P252" s="3"/>
      <c r="Q252" s="3"/>
      <c r="R252" s="3"/>
      <c r="S252" s="5"/>
      <c r="T252" s="3"/>
      <c r="U252" s="3"/>
      <c r="V252" s="6"/>
      <c r="W252" s="6"/>
      <c r="X252" s="6"/>
    </row>
    <row r="253" spans="1:24" ht="15.75" customHeight="1" x14ac:dyDescent="0.3">
      <c r="A253" s="22"/>
      <c r="B253" s="22"/>
      <c r="C253" s="44"/>
      <c r="D253" s="2"/>
      <c r="E253" s="2"/>
      <c r="F253" s="2"/>
      <c r="G253" s="2"/>
      <c r="H253" s="29" t="e">
        <f>G253/(J252+$B$3)*100</f>
        <v>#VALUE!</v>
      </c>
      <c r="I253" s="2"/>
      <c r="J253" s="2" t="str">
        <f t="shared" si="18"/>
        <v/>
      </c>
      <c r="K253" s="2">
        <f>IF(J253&lt;MAX($J$14:$J253),J253-MAX($J$14:$J253),0)</f>
        <v>0</v>
      </c>
      <c r="L253" s="9" t="e">
        <f t="shared" si="19"/>
        <v>#VALUE!</v>
      </c>
      <c r="M253" s="3">
        <f t="shared" si="20"/>
        <v>52</v>
      </c>
      <c r="N253" s="3">
        <f t="shared" si="21"/>
        <v>52</v>
      </c>
      <c r="O253" s="24">
        <f t="shared" si="22"/>
        <v>0</v>
      </c>
      <c r="P253" s="3"/>
      <c r="Q253" s="3"/>
      <c r="R253" s="3"/>
      <c r="S253" s="5"/>
      <c r="T253" s="3"/>
      <c r="U253" s="3"/>
      <c r="V253" s="6"/>
      <c r="W253" s="6"/>
      <c r="X253" s="6"/>
    </row>
    <row r="254" spans="1:24" ht="15.75" customHeight="1" x14ac:dyDescent="0.3">
      <c r="A254" s="22"/>
      <c r="B254" s="22"/>
      <c r="C254" s="44"/>
      <c r="D254" s="2"/>
      <c r="E254" s="2"/>
      <c r="F254" s="2"/>
      <c r="G254" s="2"/>
      <c r="H254" s="29" t="e">
        <f>G254/(J253+$B$3)*100</f>
        <v>#VALUE!</v>
      </c>
      <c r="I254" s="2"/>
      <c r="J254" s="2" t="str">
        <f t="shared" si="18"/>
        <v/>
      </c>
      <c r="K254" s="2">
        <f>IF(J254&lt;MAX($J$14:$J254),J254-MAX($J$14:$J254),0)</f>
        <v>0</v>
      </c>
      <c r="L254" s="9" t="e">
        <f t="shared" si="19"/>
        <v>#VALUE!</v>
      </c>
      <c r="M254" s="3">
        <f t="shared" si="20"/>
        <v>52</v>
      </c>
      <c r="N254" s="3">
        <f t="shared" si="21"/>
        <v>52</v>
      </c>
      <c r="O254" s="24">
        <f t="shared" si="22"/>
        <v>0</v>
      </c>
      <c r="P254" s="3"/>
      <c r="Q254" s="3"/>
      <c r="R254" s="3"/>
      <c r="S254" s="5"/>
      <c r="T254" s="3"/>
      <c r="U254" s="3"/>
      <c r="V254" s="6"/>
      <c r="W254" s="6"/>
      <c r="X254" s="6"/>
    </row>
    <row r="255" spans="1:24" ht="15.75" customHeight="1" x14ac:dyDescent="0.3">
      <c r="A255" s="22"/>
      <c r="B255" s="22"/>
      <c r="C255" s="44"/>
      <c r="D255" s="2"/>
      <c r="E255" s="2"/>
      <c r="F255" s="2"/>
      <c r="G255" s="2"/>
      <c r="H255" s="29" t="e">
        <f>G255/(J254+$B$3)*100</f>
        <v>#VALUE!</v>
      </c>
      <c r="I255" s="2"/>
      <c r="J255" s="2" t="str">
        <f t="shared" si="18"/>
        <v/>
      </c>
      <c r="K255" s="2">
        <f>IF(J255&lt;MAX($J$14:$J255),J255-MAX($J$14:$J255),0)</f>
        <v>0</v>
      </c>
      <c r="L255" s="9" t="e">
        <f t="shared" si="19"/>
        <v>#VALUE!</v>
      </c>
      <c r="M255" s="3">
        <f t="shared" si="20"/>
        <v>52</v>
      </c>
      <c r="N255" s="3">
        <f t="shared" si="21"/>
        <v>52</v>
      </c>
      <c r="O255" s="24">
        <f t="shared" si="22"/>
        <v>0</v>
      </c>
      <c r="P255" s="3"/>
      <c r="Q255" s="3"/>
      <c r="R255" s="3"/>
      <c r="S255" s="5"/>
      <c r="T255" s="3"/>
      <c r="U255" s="3"/>
      <c r="V255" s="6"/>
      <c r="W255" s="6"/>
      <c r="X255" s="6"/>
    </row>
    <row r="256" spans="1:24" ht="15.75" customHeight="1" x14ac:dyDescent="0.3">
      <c r="A256" s="22"/>
      <c r="B256" s="22"/>
      <c r="C256" s="44"/>
      <c r="D256" s="2"/>
      <c r="E256" s="2"/>
      <c r="F256" s="2"/>
      <c r="G256" s="2"/>
      <c r="H256" s="29" t="e">
        <f>G256/(J254+$B$3)*100</f>
        <v>#VALUE!</v>
      </c>
      <c r="I256" s="2"/>
      <c r="J256" s="2" t="str">
        <f t="shared" si="18"/>
        <v/>
      </c>
      <c r="K256" s="2">
        <f>IF(J256&lt;MAX($J$14:$J256),J256-MAX($J$14:$J256),0)</f>
        <v>0</v>
      </c>
      <c r="L256" s="9" t="e">
        <f t="shared" si="19"/>
        <v>#VALUE!</v>
      </c>
      <c r="M256" s="3">
        <f t="shared" si="20"/>
        <v>52</v>
      </c>
      <c r="N256" s="3">
        <f t="shared" si="21"/>
        <v>52</v>
      </c>
      <c r="O256" s="24">
        <f t="shared" si="22"/>
        <v>0</v>
      </c>
      <c r="P256" s="3"/>
      <c r="Q256" s="3"/>
      <c r="R256" s="3"/>
      <c r="S256" s="5"/>
      <c r="T256" s="3"/>
      <c r="U256" s="3"/>
      <c r="V256" s="6"/>
      <c r="W256" s="6"/>
      <c r="X256" s="6"/>
    </row>
    <row r="257" spans="1:24" ht="15.75" customHeight="1" x14ac:dyDescent="0.3">
      <c r="A257" s="22"/>
      <c r="B257" s="22"/>
      <c r="C257" s="44"/>
      <c r="D257" s="2"/>
      <c r="E257" s="2"/>
      <c r="F257" s="2"/>
      <c r="G257" s="2"/>
      <c r="H257" s="29" t="e">
        <f>G257/(J256+$B$3)*100</f>
        <v>#VALUE!</v>
      </c>
      <c r="I257" s="2"/>
      <c r="J257" s="2" t="str">
        <f t="shared" si="18"/>
        <v/>
      </c>
      <c r="K257" s="2">
        <f>IF(J257&lt;MAX($J$14:$J257),J257-MAX($J$14:$J257),0)</f>
        <v>0</v>
      </c>
      <c r="L257" s="9" t="e">
        <f t="shared" si="19"/>
        <v>#VALUE!</v>
      </c>
      <c r="M257" s="3">
        <f t="shared" si="20"/>
        <v>52</v>
      </c>
      <c r="N257" s="3">
        <f t="shared" si="21"/>
        <v>52</v>
      </c>
      <c r="O257" s="24">
        <f t="shared" si="22"/>
        <v>0</v>
      </c>
      <c r="P257" s="3"/>
      <c r="Q257" s="3"/>
      <c r="R257" s="3"/>
      <c r="S257" s="5"/>
      <c r="T257" s="3"/>
      <c r="U257" s="3"/>
      <c r="V257" s="6"/>
      <c r="W257" s="6"/>
      <c r="X257" s="6"/>
    </row>
    <row r="258" spans="1:24" ht="15.75" customHeight="1" x14ac:dyDescent="0.3">
      <c r="A258" s="22"/>
      <c r="B258" s="22"/>
      <c r="C258" s="44"/>
      <c r="D258" s="2"/>
      <c r="E258" s="2"/>
      <c r="F258" s="2"/>
      <c r="G258" s="2"/>
      <c r="H258" s="29" t="e">
        <f>G258/(J257+$B$3)*100</f>
        <v>#VALUE!</v>
      </c>
      <c r="I258" s="2"/>
      <c r="J258" s="2" t="str">
        <f t="shared" si="18"/>
        <v/>
      </c>
      <c r="K258" s="2">
        <f>IF(J258&lt;MAX($J$14:$J258),J258-MAX($J$14:$J258),0)</f>
        <v>0</v>
      </c>
      <c r="L258" s="9" t="e">
        <f t="shared" si="19"/>
        <v>#VALUE!</v>
      </c>
      <c r="M258" s="3">
        <f t="shared" si="20"/>
        <v>52</v>
      </c>
      <c r="N258" s="3">
        <f t="shared" si="21"/>
        <v>52</v>
      </c>
      <c r="O258" s="24">
        <f t="shared" si="22"/>
        <v>0</v>
      </c>
      <c r="P258" s="3"/>
      <c r="Q258" s="3"/>
      <c r="R258" s="3"/>
      <c r="S258" s="5"/>
      <c r="T258" s="3"/>
      <c r="U258" s="3"/>
      <c r="V258" s="6"/>
      <c r="W258" s="6"/>
      <c r="X258" s="6"/>
    </row>
    <row r="259" spans="1:24" ht="15.75" customHeight="1" x14ac:dyDescent="0.3">
      <c r="A259" s="22"/>
      <c r="B259" s="22"/>
      <c r="C259" s="44"/>
      <c r="D259" s="2"/>
      <c r="E259" s="2"/>
      <c r="F259" s="2"/>
      <c r="G259" s="2"/>
      <c r="H259" s="29" t="e">
        <f>G259/(J258+$B$3)*100</f>
        <v>#VALUE!</v>
      </c>
      <c r="I259" s="2"/>
      <c r="J259" s="2" t="str">
        <f t="shared" si="18"/>
        <v/>
      </c>
      <c r="K259" s="2">
        <f>IF(J259&lt;MAX($J$14:$J259),J259-MAX($J$14:$J259),0)</f>
        <v>0</v>
      </c>
      <c r="L259" s="9" t="e">
        <f t="shared" si="19"/>
        <v>#VALUE!</v>
      </c>
      <c r="M259" s="3">
        <f t="shared" si="20"/>
        <v>52</v>
      </c>
      <c r="N259" s="3">
        <f t="shared" si="21"/>
        <v>52</v>
      </c>
      <c r="O259" s="24">
        <f t="shared" si="22"/>
        <v>0</v>
      </c>
      <c r="P259" s="3"/>
      <c r="Q259" s="3"/>
      <c r="R259" s="3"/>
      <c r="S259" s="5"/>
      <c r="T259" s="3"/>
      <c r="U259" s="3"/>
      <c r="V259" s="6"/>
      <c r="W259" s="6"/>
      <c r="X259" s="6"/>
    </row>
    <row r="260" spans="1:24" ht="15.75" customHeight="1" x14ac:dyDescent="0.3">
      <c r="A260" s="22"/>
      <c r="B260" s="22"/>
      <c r="C260" s="44"/>
      <c r="D260" s="2"/>
      <c r="E260" s="2"/>
      <c r="F260" s="2"/>
      <c r="G260" s="2"/>
      <c r="H260" s="29" t="e">
        <f>G260/(J258+$B$3)*100</f>
        <v>#VALUE!</v>
      </c>
      <c r="I260" s="2"/>
      <c r="J260" s="2" t="str">
        <f t="shared" si="18"/>
        <v/>
      </c>
      <c r="K260" s="2">
        <f>IF(J260&lt;MAX($J$14:$J260),J260-MAX($J$14:$J260),0)</f>
        <v>0</v>
      </c>
      <c r="L260" s="9" t="e">
        <f t="shared" si="19"/>
        <v>#VALUE!</v>
      </c>
      <c r="M260" s="3">
        <f t="shared" si="20"/>
        <v>52</v>
      </c>
      <c r="N260" s="3">
        <f t="shared" si="21"/>
        <v>52</v>
      </c>
      <c r="O260" s="24">
        <f t="shared" si="22"/>
        <v>0</v>
      </c>
      <c r="P260" s="3"/>
      <c r="Q260" s="3"/>
      <c r="R260" s="3"/>
      <c r="S260" s="5"/>
      <c r="T260" s="3"/>
      <c r="U260" s="3"/>
      <c r="V260" s="6"/>
      <c r="W260" s="6"/>
      <c r="X260" s="6"/>
    </row>
    <row r="261" spans="1:24" ht="15.75" customHeight="1" x14ac:dyDescent="0.3">
      <c r="A261" s="22"/>
      <c r="B261" s="22"/>
      <c r="C261" s="44"/>
      <c r="D261" s="2"/>
      <c r="E261" s="2"/>
      <c r="F261" s="2"/>
      <c r="G261" s="2"/>
      <c r="H261" s="29" t="e">
        <f>G261/(J260+$B$3)*100</f>
        <v>#VALUE!</v>
      </c>
      <c r="I261" s="2"/>
      <c r="J261" s="2" t="str">
        <f t="shared" si="18"/>
        <v/>
      </c>
      <c r="K261" s="2">
        <f>IF(J261&lt;MAX($J$14:$J261),J261-MAX($J$14:$J261),0)</f>
        <v>0</v>
      </c>
      <c r="L261" s="9" t="e">
        <f t="shared" si="19"/>
        <v>#VALUE!</v>
      </c>
      <c r="M261" s="3">
        <f t="shared" si="20"/>
        <v>52</v>
      </c>
      <c r="N261" s="3">
        <f t="shared" si="21"/>
        <v>52</v>
      </c>
      <c r="O261" s="24">
        <f t="shared" si="22"/>
        <v>0</v>
      </c>
      <c r="P261" s="3"/>
      <c r="Q261" s="3"/>
      <c r="R261" s="3"/>
      <c r="S261" s="5"/>
      <c r="T261" s="3"/>
      <c r="U261" s="3"/>
      <c r="V261" s="6"/>
      <c r="W261" s="6"/>
      <c r="X261" s="6"/>
    </row>
    <row r="262" spans="1:24" ht="15.75" customHeight="1" x14ac:dyDescent="0.3">
      <c r="A262" s="22"/>
      <c r="B262" s="22"/>
      <c r="C262" s="44"/>
      <c r="D262" s="2"/>
      <c r="E262" s="2"/>
      <c r="F262" s="2"/>
      <c r="G262" s="2"/>
      <c r="H262" s="29" t="e">
        <f>G262/(J261+$B$3)*100</f>
        <v>#VALUE!</v>
      </c>
      <c r="I262" s="2"/>
      <c r="J262" s="2" t="str">
        <f t="shared" si="18"/>
        <v/>
      </c>
      <c r="K262" s="2">
        <f>IF(J262&lt;MAX($J$14:$J262),J262-MAX($J$14:$J262),0)</f>
        <v>0</v>
      </c>
      <c r="L262" s="9" t="e">
        <f t="shared" si="19"/>
        <v>#VALUE!</v>
      </c>
      <c r="M262" s="3">
        <f t="shared" si="20"/>
        <v>52</v>
      </c>
      <c r="N262" s="3">
        <f t="shared" si="21"/>
        <v>52</v>
      </c>
      <c r="O262" s="24">
        <f t="shared" si="22"/>
        <v>0</v>
      </c>
      <c r="P262" s="3"/>
      <c r="Q262" s="3"/>
      <c r="R262" s="3"/>
      <c r="S262" s="5"/>
      <c r="T262" s="3"/>
      <c r="U262" s="3"/>
      <c r="V262" s="6"/>
      <c r="W262" s="6"/>
      <c r="X262" s="6"/>
    </row>
    <row r="263" spans="1:24" ht="15.75" customHeight="1" x14ac:dyDescent="0.3">
      <c r="A263" s="22"/>
      <c r="B263" s="22"/>
      <c r="C263" s="44"/>
      <c r="D263" s="2"/>
      <c r="E263" s="2"/>
      <c r="F263" s="2"/>
      <c r="G263" s="2"/>
      <c r="H263" s="29" t="e">
        <f>G263/(J262+$B$3)*100</f>
        <v>#VALUE!</v>
      </c>
      <c r="I263" s="2"/>
      <c r="J263" s="2" t="str">
        <f t="shared" si="18"/>
        <v/>
      </c>
      <c r="K263" s="2">
        <f>IF(J263&lt;MAX($J$14:$J263),J263-MAX($J$14:$J263),0)</f>
        <v>0</v>
      </c>
      <c r="L263" s="9" t="e">
        <f t="shared" si="19"/>
        <v>#VALUE!</v>
      </c>
      <c r="M263" s="3">
        <f t="shared" si="20"/>
        <v>52</v>
      </c>
      <c r="N263" s="3">
        <f t="shared" si="21"/>
        <v>52</v>
      </c>
      <c r="O263" s="24">
        <f t="shared" si="22"/>
        <v>0</v>
      </c>
      <c r="P263" s="3"/>
      <c r="Q263" s="3"/>
      <c r="R263" s="3"/>
      <c r="S263" s="5"/>
      <c r="T263" s="3"/>
      <c r="U263" s="3"/>
      <c r="V263" s="6"/>
      <c r="W263" s="6"/>
      <c r="X263" s="6"/>
    </row>
    <row r="264" spans="1:24" ht="15.75" customHeight="1" x14ac:dyDescent="0.3">
      <c r="A264" s="22"/>
      <c r="B264" s="22"/>
      <c r="C264" s="44"/>
      <c r="D264" s="2"/>
      <c r="E264" s="2"/>
      <c r="F264" s="2"/>
      <c r="G264" s="2"/>
      <c r="H264" s="29" t="e">
        <f>G264/(J262+$B$3)*100</f>
        <v>#VALUE!</v>
      </c>
      <c r="I264" s="2"/>
      <c r="J264" s="2" t="str">
        <f t="shared" si="18"/>
        <v/>
      </c>
      <c r="K264" s="2">
        <f>IF(J264&lt;MAX($J$14:$J264),J264-MAX($J$14:$J264),0)</f>
        <v>0</v>
      </c>
      <c r="L264" s="9" t="e">
        <f t="shared" si="19"/>
        <v>#VALUE!</v>
      </c>
      <c r="M264" s="3">
        <f t="shared" si="20"/>
        <v>52</v>
      </c>
      <c r="N264" s="3">
        <f t="shared" si="21"/>
        <v>52</v>
      </c>
      <c r="O264" s="24">
        <f t="shared" si="22"/>
        <v>0</v>
      </c>
      <c r="P264" s="3"/>
      <c r="Q264" s="3"/>
      <c r="R264" s="3"/>
      <c r="S264" s="5"/>
      <c r="T264" s="3"/>
      <c r="U264" s="3"/>
      <c r="V264" s="6"/>
      <c r="W264" s="6"/>
      <c r="X264" s="6"/>
    </row>
    <row r="265" spans="1:24" ht="15.75" customHeight="1" x14ac:dyDescent="0.3">
      <c r="A265" s="22"/>
      <c r="B265" s="22"/>
      <c r="C265" s="44"/>
      <c r="D265" s="2"/>
      <c r="E265" s="2"/>
      <c r="F265" s="2"/>
      <c r="G265" s="2"/>
      <c r="H265" s="29" t="e">
        <f>G265/(J264+$B$3)*100</f>
        <v>#VALUE!</v>
      </c>
      <c r="I265" s="2"/>
      <c r="J265" s="2" t="str">
        <f t="shared" si="18"/>
        <v/>
      </c>
      <c r="K265" s="2">
        <f>IF(J265&lt;MAX($J$14:$J265),J265-MAX($J$14:$J265),0)</f>
        <v>0</v>
      </c>
      <c r="L265" s="9" t="e">
        <f t="shared" si="19"/>
        <v>#VALUE!</v>
      </c>
      <c r="M265" s="3">
        <f t="shared" si="20"/>
        <v>52</v>
      </c>
      <c r="N265" s="3">
        <f t="shared" si="21"/>
        <v>52</v>
      </c>
      <c r="O265" s="24">
        <f t="shared" si="22"/>
        <v>0</v>
      </c>
      <c r="P265" s="3"/>
      <c r="Q265" s="3"/>
      <c r="R265" s="3"/>
      <c r="S265" s="5"/>
      <c r="T265" s="3"/>
      <c r="U265" s="3"/>
      <c r="V265" s="6"/>
      <c r="W265" s="6"/>
      <c r="X265" s="6"/>
    </row>
    <row r="266" spans="1:24" ht="15.75" customHeight="1" x14ac:dyDescent="0.3">
      <c r="A266" s="22"/>
      <c r="B266" s="22"/>
      <c r="C266" s="44"/>
      <c r="D266" s="2"/>
      <c r="E266" s="2"/>
      <c r="F266" s="2"/>
      <c r="G266" s="2"/>
      <c r="H266" s="29" t="e">
        <f>G266/(J265+$B$3)*100</f>
        <v>#VALUE!</v>
      </c>
      <c r="I266" s="2"/>
      <c r="J266" s="2" t="str">
        <f t="shared" si="18"/>
        <v/>
      </c>
      <c r="K266" s="2">
        <f>IF(J266&lt;MAX($J$14:$J266),J266-MAX($J$14:$J266),0)</f>
        <v>0</v>
      </c>
      <c r="L266" s="9" t="e">
        <f t="shared" si="19"/>
        <v>#VALUE!</v>
      </c>
      <c r="M266" s="3">
        <f t="shared" si="20"/>
        <v>52</v>
      </c>
      <c r="N266" s="3">
        <f t="shared" si="21"/>
        <v>52</v>
      </c>
      <c r="O266" s="24">
        <f t="shared" si="22"/>
        <v>0</v>
      </c>
      <c r="P266" s="3"/>
      <c r="Q266" s="3"/>
      <c r="R266" s="3"/>
      <c r="S266" s="5"/>
      <c r="T266" s="3"/>
      <c r="U266" s="3"/>
      <c r="V266" s="6"/>
      <c r="W266" s="6"/>
      <c r="X266" s="6"/>
    </row>
    <row r="267" spans="1:24" ht="15.75" customHeight="1" x14ac:dyDescent="0.3">
      <c r="A267" s="22"/>
      <c r="B267" s="22"/>
      <c r="C267" s="44"/>
      <c r="D267" s="2"/>
      <c r="E267" s="2"/>
      <c r="F267" s="2"/>
      <c r="G267" s="2"/>
      <c r="H267" s="29" t="e">
        <f>G267/(J266+$B$3)*100</f>
        <v>#VALUE!</v>
      </c>
      <c r="I267" s="2"/>
      <c r="J267" s="2" t="str">
        <f t="shared" si="18"/>
        <v/>
      </c>
      <c r="K267" s="2">
        <f>IF(J267&lt;MAX($J$14:$J267),J267-MAX($J$14:$J267),0)</f>
        <v>0</v>
      </c>
      <c r="L267" s="9" t="e">
        <f t="shared" si="19"/>
        <v>#VALUE!</v>
      </c>
      <c r="M267" s="3">
        <f t="shared" si="20"/>
        <v>52</v>
      </c>
      <c r="N267" s="3">
        <f t="shared" si="21"/>
        <v>52</v>
      </c>
      <c r="O267" s="24">
        <f t="shared" si="22"/>
        <v>0</v>
      </c>
      <c r="P267" s="3"/>
      <c r="Q267" s="3"/>
      <c r="R267" s="3"/>
      <c r="S267" s="5"/>
      <c r="T267" s="3"/>
      <c r="U267" s="3"/>
      <c r="V267" s="6"/>
      <c r="W267" s="6"/>
      <c r="X267" s="6"/>
    </row>
    <row r="268" spans="1:24" ht="15.75" customHeight="1" x14ac:dyDescent="0.3">
      <c r="A268" s="22"/>
      <c r="B268" s="22"/>
      <c r="C268" s="44"/>
      <c r="D268" s="2"/>
      <c r="E268" s="2"/>
      <c r="F268" s="2"/>
      <c r="G268" s="2"/>
      <c r="H268" s="29" t="e">
        <f>G268/(J266+$B$3)*100</f>
        <v>#VALUE!</v>
      </c>
      <c r="I268" s="2"/>
      <c r="J268" s="2" t="str">
        <f t="shared" si="18"/>
        <v/>
      </c>
      <c r="K268" s="2">
        <f>IF(J268&lt;MAX($J$14:$J268),J268-MAX($J$14:$J268),0)</f>
        <v>0</v>
      </c>
      <c r="L268" s="9" t="e">
        <f t="shared" si="19"/>
        <v>#VALUE!</v>
      </c>
      <c r="M268" s="3">
        <f t="shared" si="20"/>
        <v>52</v>
      </c>
      <c r="N268" s="3">
        <f t="shared" si="21"/>
        <v>52</v>
      </c>
      <c r="O268" s="24">
        <f t="shared" si="22"/>
        <v>0</v>
      </c>
      <c r="P268" s="3"/>
      <c r="Q268" s="3"/>
      <c r="R268" s="3"/>
      <c r="S268" s="5"/>
      <c r="T268" s="3"/>
      <c r="U268" s="3"/>
      <c r="V268" s="6"/>
      <c r="W268" s="6"/>
      <c r="X268" s="6"/>
    </row>
    <row r="269" spans="1:24" ht="15.75" customHeight="1" x14ac:dyDescent="0.3">
      <c r="A269" s="22"/>
      <c r="B269" s="22"/>
      <c r="C269" s="44"/>
      <c r="D269" s="2"/>
      <c r="E269" s="2"/>
      <c r="F269" s="2"/>
      <c r="G269" s="2"/>
      <c r="H269" s="29" t="e">
        <f>G269/(J268+$B$3)*100</f>
        <v>#VALUE!</v>
      </c>
      <c r="I269" s="2"/>
      <c r="J269" s="2" t="str">
        <f t="shared" si="18"/>
        <v/>
      </c>
      <c r="K269" s="2">
        <f>IF(J269&lt;MAX($J$14:$J269),J269-MAX($J$14:$J269),0)</f>
        <v>0</v>
      </c>
      <c r="L269" s="9" t="e">
        <f t="shared" si="19"/>
        <v>#VALUE!</v>
      </c>
      <c r="M269" s="3">
        <f t="shared" si="20"/>
        <v>52</v>
      </c>
      <c r="N269" s="3">
        <f t="shared" si="21"/>
        <v>52</v>
      </c>
      <c r="O269" s="24">
        <f t="shared" si="22"/>
        <v>0</v>
      </c>
      <c r="P269" s="3"/>
      <c r="Q269" s="3"/>
      <c r="R269" s="3"/>
      <c r="S269" s="5"/>
      <c r="T269" s="3"/>
      <c r="U269" s="3"/>
      <c r="V269" s="6"/>
      <c r="W269" s="6"/>
      <c r="X269" s="6"/>
    </row>
    <row r="270" spans="1:24" ht="15.75" customHeight="1" x14ac:dyDescent="0.3">
      <c r="A270" s="22"/>
      <c r="B270" s="22"/>
      <c r="C270" s="44"/>
      <c r="D270" s="2"/>
      <c r="E270" s="2"/>
      <c r="F270" s="2"/>
      <c r="G270" s="2"/>
      <c r="H270" s="29" t="e">
        <f>G270/(J269+$B$3)*100</f>
        <v>#VALUE!</v>
      </c>
      <c r="I270" s="2"/>
      <c r="J270" s="2" t="str">
        <f t="shared" si="18"/>
        <v/>
      </c>
      <c r="K270" s="2">
        <f>IF(J270&lt;MAX($J$14:$J270),J270-MAX($J$14:$J270),0)</f>
        <v>0</v>
      </c>
      <c r="L270" s="9" t="e">
        <f t="shared" si="19"/>
        <v>#VALUE!</v>
      </c>
      <c r="M270" s="3">
        <f t="shared" si="20"/>
        <v>52</v>
      </c>
      <c r="N270" s="3">
        <f t="shared" si="21"/>
        <v>52</v>
      </c>
      <c r="O270" s="24">
        <f t="shared" si="22"/>
        <v>0</v>
      </c>
      <c r="P270" s="3"/>
      <c r="Q270" s="3"/>
      <c r="R270" s="3"/>
      <c r="S270" s="5"/>
      <c r="T270" s="3"/>
      <c r="U270" s="3"/>
      <c r="V270" s="6"/>
      <c r="W270" s="6"/>
      <c r="X270" s="6"/>
    </row>
    <row r="271" spans="1:24" ht="15.75" customHeight="1" x14ac:dyDescent="0.3">
      <c r="A271" s="22"/>
      <c r="B271" s="22"/>
      <c r="C271" s="44"/>
      <c r="D271" s="2"/>
      <c r="E271" s="2"/>
      <c r="F271" s="2"/>
      <c r="G271" s="2"/>
      <c r="H271" s="29" t="e">
        <f>G271/(J270+$B$3)*100</f>
        <v>#VALUE!</v>
      </c>
      <c r="I271" s="2"/>
      <c r="J271" s="2" t="str">
        <f t="shared" ref="J271:J334" si="23">IF(I271&lt;&gt;0,J270+I271,"")</f>
        <v/>
      </c>
      <c r="K271" s="2">
        <f>IF(J271&lt;MAX($J$14:$J271),J271-MAX($J$14:$J271),0)</f>
        <v>0</v>
      </c>
      <c r="L271" s="9" t="e">
        <f t="shared" ref="L271:L334" si="24">K271/(J270+$B$3)</f>
        <v>#VALUE!</v>
      </c>
      <c r="M271" s="3">
        <f t="shared" ref="M271:M334" si="25">WEEKNUM(A271,21)</f>
        <v>52</v>
      </c>
      <c r="N271" s="3">
        <f t="shared" ref="N271:N334" si="26">WEEKNUM(B271,21)</f>
        <v>52</v>
      </c>
      <c r="O271" s="24">
        <f t="shared" ref="O271:O334" si="27">B271-A271</f>
        <v>0</v>
      </c>
      <c r="P271" s="3"/>
      <c r="Q271" s="3"/>
      <c r="R271" s="3"/>
      <c r="S271" s="5"/>
      <c r="T271" s="3"/>
      <c r="U271" s="3"/>
      <c r="V271" s="6"/>
      <c r="W271" s="6"/>
      <c r="X271" s="6"/>
    </row>
    <row r="272" spans="1:24" ht="15.75" customHeight="1" x14ac:dyDescent="0.3">
      <c r="A272" s="22"/>
      <c r="B272" s="22"/>
      <c r="C272" s="44"/>
      <c r="D272" s="2"/>
      <c r="E272" s="2"/>
      <c r="F272" s="2"/>
      <c r="G272" s="2"/>
      <c r="H272" s="29" t="e">
        <f>G272/(J270+$B$3)*100</f>
        <v>#VALUE!</v>
      </c>
      <c r="I272" s="2"/>
      <c r="J272" s="2" t="str">
        <f t="shared" si="23"/>
        <v/>
      </c>
      <c r="K272" s="2">
        <f>IF(J272&lt;MAX($J$14:$J272),J272-MAX($J$14:$J272),0)</f>
        <v>0</v>
      </c>
      <c r="L272" s="9" t="e">
        <f t="shared" si="24"/>
        <v>#VALUE!</v>
      </c>
      <c r="M272" s="3">
        <f t="shared" si="25"/>
        <v>52</v>
      </c>
      <c r="N272" s="3">
        <f t="shared" si="26"/>
        <v>52</v>
      </c>
      <c r="O272" s="24">
        <f t="shared" si="27"/>
        <v>0</v>
      </c>
      <c r="P272" s="3"/>
      <c r="Q272" s="3"/>
      <c r="R272" s="3"/>
      <c r="S272" s="5"/>
      <c r="T272" s="3"/>
      <c r="U272" s="3"/>
      <c r="V272" s="6"/>
      <c r="W272" s="6"/>
      <c r="X272" s="6"/>
    </row>
    <row r="273" spans="1:24" ht="15.75" customHeight="1" x14ac:dyDescent="0.3">
      <c r="A273" s="22"/>
      <c r="B273" s="22"/>
      <c r="C273" s="44"/>
      <c r="D273" s="2"/>
      <c r="E273" s="2"/>
      <c r="F273" s="2"/>
      <c r="G273" s="2"/>
      <c r="H273" s="29" t="e">
        <f>G273/(J272+$B$3)*100</f>
        <v>#VALUE!</v>
      </c>
      <c r="I273" s="2"/>
      <c r="J273" s="2" t="str">
        <f t="shared" si="23"/>
        <v/>
      </c>
      <c r="K273" s="2">
        <f>IF(J273&lt;MAX($J$14:$J273),J273-MAX($J$14:$J273),0)</f>
        <v>0</v>
      </c>
      <c r="L273" s="9" t="e">
        <f t="shared" si="24"/>
        <v>#VALUE!</v>
      </c>
      <c r="M273" s="3">
        <f t="shared" si="25"/>
        <v>52</v>
      </c>
      <c r="N273" s="3">
        <f t="shared" si="26"/>
        <v>52</v>
      </c>
      <c r="O273" s="24">
        <f t="shared" si="27"/>
        <v>0</v>
      </c>
      <c r="P273" s="3"/>
      <c r="Q273" s="3"/>
      <c r="R273" s="3"/>
      <c r="S273" s="5"/>
      <c r="T273" s="3"/>
      <c r="U273" s="3"/>
      <c r="V273" s="6"/>
      <c r="W273" s="6"/>
      <c r="X273" s="6"/>
    </row>
    <row r="274" spans="1:24" ht="15.75" customHeight="1" x14ac:dyDescent="0.3">
      <c r="A274" s="22"/>
      <c r="B274" s="22"/>
      <c r="C274" s="44"/>
      <c r="D274" s="2"/>
      <c r="E274" s="2"/>
      <c r="F274" s="2"/>
      <c r="G274" s="2"/>
      <c r="H274" s="29" t="e">
        <f>G274/(J273+$B$3)*100</f>
        <v>#VALUE!</v>
      </c>
      <c r="I274" s="2"/>
      <c r="J274" s="2" t="str">
        <f t="shared" si="23"/>
        <v/>
      </c>
      <c r="K274" s="2">
        <f>IF(J274&lt;MAX($J$14:$J274),J274-MAX($J$14:$J274),0)</f>
        <v>0</v>
      </c>
      <c r="L274" s="9" t="e">
        <f t="shared" si="24"/>
        <v>#VALUE!</v>
      </c>
      <c r="M274" s="3">
        <f t="shared" si="25"/>
        <v>52</v>
      </c>
      <c r="N274" s="3">
        <f t="shared" si="26"/>
        <v>52</v>
      </c>
      <c r="O274" s="24">
        <f t="shared" si="27"/>
        <v>0</v>
      </c>
      <c r="P274" s="3"/>
      <c r="Q274" s="3"/>
      <c r="R274" s="3"/>
      <c r="S274" s="5"/>
      <c r="T274" s="3"/>
      <c r="U274" s="3"/>
      <c r="V274" s="6"/>
      <c r="W274" s="6"/>
      <c r="X274" s="6"/>
    </row>
    <row r="275" spans="1:24" ht="15.75" customHeight="1" x14ac:dyDescent="0.3">
      <c r="A275" s="22"/>
      <c r="B275" s="22"/>
      <c r="C275" s="44"/>
      <c r="D275" s="2"/>
      <c r="E275" s="2"/>
      <c r="F275" s="2"/>
      <c r="G275" s="2"/>
      <c r="H275" s="29" t="e">
        <f>G275/(J274+$B$3)*100</f>
        <v>#VALUE!</v>
      </c>
      <c r="I275" s="2"/>
      <c r="J275" s="2" t="str">
        <f t="shared" si="23"/>
        <v/>
      </c>
      <c r="K275" s="2">
        <f>IF(J275&lt;MAX($J$14:$J275),J275-MAX($J$14:$J275),0)</f>
        <v>0</v>
      </c>
      <c r="L275" s="9" t="e">
        <f t="shared" si="24"/>
        <v>#VALUE!</v>
      </c>
      <c r="M275" s="3">
        <f t="shared" si="25"/>
        <v>52</v>
      </c>
      <c r="N275" s="3">
        <f t="shared" si="26"/>
        <v>52</v>
      </c>
      <c r="O275" s="24">
        <f t="shared" si="27"/>
        <v>0</v>
      </c>
      <c r="P275" s="3"/>
      <c r="Q275" s="3"/>
      <c r="R275" s="3"/>
      <c r="S275" s="5"/>
      <c r="T275" s="3"/>
      <c r="U275" s="3"/>
      <c r="V275" s="6"/>
      <c r="W275" s="6"/>
      <c r="X275" s="6"/>
    </row>
    <row r="276" spans="1:24" ht="15.75" customHeight="1" x14ac:dyDescent="0.3">
      <c r="A276" s="22"/>
      <c r="B276" s="22"/>
      <c r="C276" s="44"/>
      <c r="D276" s="2"/>
      <c r="E276" s="2"/>
      <c r="F276" s="2"/>
      <c r="G276" s="2"/>
      <c r="H276" s="29" t="e">
        <f>G276/(J274+$B$3)*100</f>
        <v>#VALUE!</v>
      </c>
      <c r="I276" s="2"/>
      <c r="J276" s="2" t="str">
        <f t="shared" si="23"/>
        <v/>
      </c>
      <c r="K276" s="2">
        <f>IF(J276&lt;MAX($J$14:$J276),J276-MAX($J$14:$J276),0)</f>
        <v>0</v>
      </c>
      <c r="L276" s="9" t="e">
        <f t="shared" si="24"/>
        <v>#VALUE!</v>
      </c>
      <c r="M276" s="3">
        <f t="shared" si="25"/>
        <v>52</v>
      </c>
      <c r="N276" s="3">
        <f t="shared" si="26"/>
        <v>52</v>
      </c>
      <c r="O276" s="24">
        <f t="shared" si="27"/>
        <v>0</v>
      </c>
      <c r="P276" s="3"/>
      <c r="Q276" s="3"/>
      <c r="R276" s="3"/>
      <c r="S276" s="5"/>
      <c r="T276" s="3"/>
      <c r="U276" s="3"/>
      <c r="V276" s="6"/>
      <c r="W276" s="6"/>
      <c r="X276" s="6"/>
    </row>
    <row r="277" spans="1:24" ht="15.75" customHeight="1" x14ac:dyDescent="0.3">
      <c r="A277" s="22"/>
      <c r="B277" s="22"/>
      <c r="C277" s="44"/>
      <c r="D277" s="2"/>
      <c r="E277" s="2"/>
      <c r="F277" s="2"/>
      <c r="G277" s="2"/>
      <c r="H277" s="29" t="e">
        <f>G277/(J276+$B$3)*100</f>
        <v>#VALUE!</v>
      </c>
      <c r="I277" s="2"/>
      <c r="J277" s="2" t="str">
        <f t="shared" si="23"/>
        <v/>
      </c>
      <c r="K277" s="2">
        <f>IF(J277&lt;MAX($J$14:$J277),J277-MAX($J$14:$J277),0)</f>
        <v>0</v>
      </c>
      <c r="L277" s="9" t="e">
        <f t="shared" si="24"/>
        <v>#VALUE!</v>
      </c>
      <c r="M277" s="3">
        <f t="shared" si="25"/>
        <v>52</v>
      </c>
      <c r="N277" s="3">
        <f t="shared" si="26"/>
        <v>52</v>
      </c>
      <c r="O277" s="24">
        <f t="shared" si="27"/>
        <v>0</v>
      </c>
      <c r="P277" s="3"/>
      <c r="Q277" s="3"/>
      <c r="R277" s="3"/>
      <c r="S277" s="5"/>
      <c r="T277" s="3"/>
      <c r="U277" s="3"/>
      <c r="V277" s="6"/>
      <c r="W277" s="6"/>
      <c r="X277" s="6"/>
    </row>
    <row r="278" spans="1:24" ht="15.75" customHeight="1" x14ac:dyDescent="0.3">
      <c r="A278" s="22"/>
      <c r="B278" s="22"/>
      <c r="C278" s="44"/>
      <c r="D278" s="2"/>
      <c r="E278" s="2"/>
      <c r="F278" s="2"/>
      <c r="G278" s="2"/>
      <c r="H278" s="29" t="e">
        <f>G278/(J277+$B$3)*100</f>
        <v>#VALUE!</v>
      </c>
      <c r="I278" s="2"/>
      <c r="J278" s="2" t="str">
        <f t="shared" si="23"/>
        <v/>
      </c>
      <c r="K278" s="2">
        <f>IF(J278&lt;MAX($J$14:$J278),J278-MAX($J$14:$J278),0)</f>
        <v>0</v>
      </c>
      <c r="L278" s="9" t="e">
        <f t="shared" si="24"/>
        <v>#VALUE!</v>
      </c>
      <c r="M278" s="3">
        <f t="shared" si="25"/>
        <v>52</v>
      </c>
      <c r="N278" s="3">
        <f t="shared" si="26"/>
        <v>52</v>
      </c>
      <c r="O278" s="24">
        <f t="shared" si="27"/>
        <v>0</v>
      </c>
      <c r="P278" s="3"/>
      <c r="Q278" s="3"/>
      <c r="R278" s="3"/>
      <c r="S278" s="5"/>
      <c r="T278" s="3"/>
      <c r="U278" s="3"/>
      <c r="V278" s="6"/>
      <c r="W278" s="6"/>
      <c r="X278" s="6"/>
    </row>
    <row r="279" spans="1:24" ht="15.75" customHeight="1" x14ac:dyDescent="0.3">
      <c r="A279" s="22"/>
      <c r="B279" s="22"/>
      <c r="C279" s="44"/>
      <c r="D279" s="2"/>
      <c r="E279" s="2"/>
      <c r="F279" s="2"/>
      <c r="G279" s="2"/>
      <c r="H279" s="29" t="e">
        <f>G279/(J278+$B$3)*100</f>
        <v>#VALUE!</v>
      </c>
      <c r="I279" s="2"/>
      <c r="J279" s="2" t="str">
        <f t="shared" si="23"/>
        <v/>
      </c>
      <c r="K279" s="2">
        <f>IF(J279&lt;MAX($J$14:$J279),J279-MAX($J$14:$J279),0)</f>
        <v>0</v>
      </c>
      <c r="L279" s="9" t="e">
        <f t="shared" si="24"/>
        <v>#VALUE!</v>
      </c>
      <c r="M279" s="3">
        <f t="shared" si="25"/>
        <v>52</v>
      </c>
      <c r="N279" s="3">
        <f t="shared" si="26"/>
        <v>52</v>
      </c>
      <c r="O279" s="24">
        <f t="shared" si="27"/>
        <v>0</v>
      </c>
      <c r="P279" s="3"/>
      <c r="Q279" s="3"/>
      <c r="R279" s="3"/>
      <c r="S279" s="5"/>
      <c r="T279" s="3"/>
      <c r="U279" s="3"/>
      <c r="V279" s="6"/>
      <c r="W279" s="6"/>
      <c r="X279" s="6"/>
    </row>
    <row r="280" spans="1:24" ht="15.75" customHeight="1" x14ac:dyDescent="0.3">
      <c r="A280" s="22"/>
      <c r="B280" s="22"/>
      <c r="C280" s="44"/>
      <c r="D280" s="2"/>
      <c r="E280" s="2"/>
      <c r="F280" s="2"/>
      <c r="G280" s="2"/>
      <c r="H280" s="29" t="e">
        <f>G280/(J278+$B$3)*100</f>
        <v>#VALUE!</v>
      </c>
      <c r="I280" s="2"/>
      <c r="J280" s="2" t="str">
        <f t="shared" si="23"/>
        <v/>
      </c>
      <c r="K280" s="2">
        <f>IF(J280&lt;MAX($J$14:$J280),J280-MAX($J$14:$J280),0)</f>
        <v>0</v>
      </c>
      <c r="L280" s="9" t="e">
        <f t="shared" si="24"/>
        <v>#VALUE!</v>
      </c>
      <c r="M280" s="3">
        <f t="shared" si="25"/>
        <v>52</v>
      </c>
      <c r="N280" s="3">
        <f t="shared" si="26"/>
        <v>52</v>
      </c>
      <c r="O280" s="24">
        <f t="shared" si="27"/>
        <v>0</v>
      </c>
      <c r="P280" s="3"/>
      <c r="Q280" s="3"/>
      <c r="R280" s="3"/>
      <c r="S280" s="5"/>
      <c r="T280" s="3"/>
      <c r="U280" s="3"/>
      <c r="V280" s="6"/>
      <c r="W280" s="6"/>
      <c r="X280" s="6"/>
    </row>
    <row r="281" spans="1:24" ht="15.75" customHeight="1" x14ac:dyDescent="0.3">
      <c r="A281" s="22"/>
      <c r="B281" s="22"/>
      <c r="C281" s="44"/>
      <c r="D281" s="2"/>
      <c r="E281" s="2"/>
      <c r="F281" s="2"/>
      <c r="G281" s="2"/>
      <c r="H281" s="29" t="e">
        <f>G281/(J280+$B$3)*100</f>
        <v>#VALUE!</v>
      </c>
      <c r="I281" s="2"/>
      <c r="J281" s="2" t="str">
        <f t="shared" si="23"/>
        <v/>
      </c>
      <c r="K281" s="2">
        <f>IF(J281&lt;MAX($J$14:$J281),J281-MAX($J$14:$J281),0)</f>
        <v>0</v>
      </c>
      <c r="L281" s="9" t="e">
        <f t="shared" si="24"/>
        <v>#VALUE!</v>
      </c>
      <c r="M281" s="3">
        <f t="shared" si="25"/>
        <v>52</v>
      </c>
      <c r="N281" s="3">
        <f t="shared" si="26"/>
        <v>52</v>
      </c>
      <c r="O281" s="24">
        <f t="shared" si="27"/>
        <v>0</v>
      </c>
      <c r="P281" s="3"/>
      <c r="Q281" s="3"/>
      <c r="R281" s="3"/>
      <c r="S281" s="5"/>
      <c r="T281" s="3"/>
      <c r="U281" s="3"/>
      <c r="V281" s="6"/>
      <c r="W281" s="6"/>
      <c r="X281" s="6"/>
    </row>
    <row r="282" spans="1:24" ht="15.75" customHeight="1" x14ac:dyDescent="0.3">
      <c r="A282" s="22"/>
      <c r="B282" s="22"/>
      <c r="C282" s="44"/>
      <c r="D282" s="2"/>
      <c r="E282" s="2"/>
      <c r="F282" s="2"/>
      <c r="G282" s="2"/>
      <c r="H282" s="29" t="e">
        <f>G282/(J281+$B$3)*100</f>
        <v>#VALUE!</v>
      </c>
      <c r="I282" s="2"/>
      <c r="J282" s="2" t="str">
        <f t="shared" si="23"/>
        <v/>
      </c>
      <c r="K282" s="2">
        <f>IF(J282&lt;MAX($J$14:$J282),J282-MAX($J$14:$J282),0)</f>
        <v>0</v>
      </c>
      <c r="L282" s="9" t="e">
        <f t="shared" si="24"/>
        <v>#VALUE!</v>
      </c>
      <c r="M282" s="3">
        <f t="shared" si="25"/>
        <v>52</v>
      </c>
      <c r="N282" s="3">
        <f t="shared" si="26"/>
        <v>52</v>
      </c>
      <c r="O282" s="24">
        <f t="shared" si="27"/>
        <v>0</v>
      </c>
      <c r="P282" s="3"/>
      <c r="Q282" s="3"/>
      <c r="R282" s="3"/>
      <c r="S282" s="5"/>
      <c r="T282" s="3"/>
      <c r="U282" s="3"/>
      <c r="V282" s="6"/>
      <c r="W282" s="6"/>
      <c r="X282" s="6"/>
    </row>
    <row r="283" spans="1:24" ht="15.75" customHeight="1" x14ac:dyDescent="0.3">
      <c r="A283" s="22"/>
      <c r="B283" s="22"/>
      <c r="C283" s="44"/>
      <c r="D283" s="2"/>
      <c r="E283" s="2"/>
      <c r="F283" s="2"/>
      <c r="G283" s="2"/>
      <c r="H283" s="29" t="e">
        <f>G283/(J282+$B$3)*100</f>
        <v>#VALUE!</v>
      </c>
      <c r="I283" s="2"/>
      <c r="J283" s="2" t="str">
        <f t="shared" si="23"/>
        <v/>
      </c>
      <c r="K283" s="2">
        <f>IF(J283&lt;MAX($J$14:$J283),J283-MAX($J$14:$J283),0)</f>
        <v>0</v>
      </c>
      <c r="L283" s="9" t="e">
        <f t="shared" si="24"/>
        <v>#VALUE!</v>
      </c>
      <c r="M283" s="3">
        <f t="shared" si="25"/>
        <v>52</v>
      </c>
      <c r="N283" s="3">
        <f t="shared" si="26"/>
        <v>52</v>
      </c>
      <c r="O283" s="24">
        <f t="shared" si="27"/>
        <v>0</v>
      </c>
      <c r="P283" s="3"/>
      <c r="Q283" s="3"/>
      <c r="R283" s="3"/>
      <c r="S283" s="5"/>
      <c r="T283" s="3"/>
      <c r="U283" s="3"/>
      <c r="V283" s="6"/>
      <c r="W283" s="6"/>
      <c r="X283" s="6"/>
    </row>
    <row r="284" spans="1:24" ht="15.75" customHeight="1" x14ac:dyDescent="0.3">
      <c r="A284" s="22"/>
      <c r="B284" s="22"/>
      <c r="C284" s="44"/>
      <c r="D284" s="2"/>
      <c r="E284" s="2"/>
      <c r="F284" s="2"/>
      <c r="G284" s="2"/>
      <c r="H284" s="29" t="e">
        <f>G284/(J282+$B$3)*100</f>
        <v>#VALUE!</v>
      </c>
      <c r="I284" s="2"/>
      <c r="J284" s="2" t="str">
        <f t="shared" si="23"/>
        <v/>
      </c>
      <c r="K284" s="2">
        <f>IF(J284&lt;MAX($J$14:$J284),J284-MAX($J$14:$J284),0)</f>
        <v>0</v>
      </c>
      <c r="L284" s="9" t="e">
        <f t="shared" si="24"/>
        <v>#VALUE!</v>
      </c>
      <c r="M284" s="3">
        <f t="shared" si="25"/>
        <v>52</v>
      </c>
      <c r="N284" s="3">
        <f t="shared" si="26"/>
        <v>52</v>
      </c>
      <c r="O284" s="24">
        <f t="shared" si="27"/>
        <v>0</v>
      </c>
      <c r="P284" s="3"/>
      <c r="Q284" s="3"/>
      <c r="R284" s="3"/>
      <c r="S284" s="5"/>
      <c r="T284" s="3"/>
      <c r="U284" s="3"/>
      <c r="V284" s="6"/>
      <c r="W284" s="6"/>
      <c r="X284" s="6"/>
    </row>
    <row r="285" spans="1:24" ht="15.75" customHeight="1" x14ac:dyDescent="0.3">
      <c r="A285" s="22"/>
      <c r="B285" s="22"/>
      <c r="C285" s="44"/>
      <c r="D285" s="2"/>
      <c r="E285" s="2"/>
      <c r="F285" s="2"/>
      <c r="G285" s="2"/>
      <c r="H285" s="29" t="e">
        <f>G285/(J284+$B$3)*100</f>
        <v>#VALUE!</v>
      </c>
      <c r="I285" s="2"/>
      <c r="J285" s="2" t="str">
        <f t="shared" si="23"/>
        <v/>
      </c>
      <c r="K285" s="2">
        <f>IF(J285&lt;MAX($J$14:$J285),J285-MAX($J$14:$J285),0)</f>
        <v>0</v>
      </c>
      <c r="L285" s="9" t="e">
        <f t="shared" si="24"/>
        <v>#VALUE!</v>
      </c>
      <c r="M285" s="3">
        <f t="shared" si="25"/>
        <v>52</v>
      </c>
      <c r="N285" s="3">
        <f t="shared" si="26"/>
        <v>52</v>
      </c>
      <c r="O285" s="24">
        <f t="shared" si="27"/>
        <v>0</v>
      </c>
      <c r="P285" s="3"/>
      <c r="Q285" s="3"/>
      <c r="R285" s="3"/>
      <c r="S285" s="5"/>
      <c r="T285" s="3"/>
      <c r="U285" s="3"/>
      <c r="V285" s="6"/>
      <c r="W285" s="6"/>
      <c r="X285" s="6"/>
    </row>
    <row r="286" spans="1:24" ht="15.75" customHeight="1" x14ac:dyDescent="0.3">
      <c r="A286" s="22"/>
      <c r="B286" s="22"/>
      <c r="C286" s="44"/>
      <c r="D286" s="2"/>
      <c r="E286" s="2"/>
      <c r="F286" s="2"/>
      <c r="G286" s="2"/>
      <c r="H286" s="29" t="e">
        <f>G286/(J285+$B$3)*100</f>
        <v>#VALUE!</v>
      </c>
      <c r="I286" s="2"/>
      <c r="J286" s="2" t="str">
        <f t="shared" si="23"/>
        <v/>
      </c>
      <c r="K286" s="2">
        <f>IF(J286&lt;MAX($J$14:$J286),J286-MAX($J$14:$J286),0)</f>
        <v>0</v>
      </c>
      <c r="L286" s="9" t="e">
        <f t="shared" si="24"/>
        <v>#VALUE!</v>
      </c>
      <c r="M286" s="3">
        <f t="shared" si="25"/>
        <v>52</v>
      </c>
      <c r="N286" s="3">
        <f t="shared" si="26"/>
        <v>52</v>
      </c>
      <c r="O286" s="24">
        <f t="shared" si="27"/>
        <v>0</v>
      </c>
      <c r="P286" s="3"/>
      <c r="Q286" s="3"/>
      <c r="R286" s="3"/>
      <c r="S286" s="5"/>
      <c r="T286" s="3"/>
      <c r="U286" s="3"/>
      <c r="V286" s="6"/>
      <c r="W286" s="6"/>
      <c r="X286" s="6"/>
    </row>
    <row r="287" spans="1:24" ht="15.75" customHeight="1" x14ac:dyDescent="0.3">
      <c r="A287" s="22"/>
      <c r="B287" s="22"/>
      <c r="C287" s="44"/>
      <c r="D287" s="2"/>
      <c r="E287" s="2"/>
      <c r="F287" s="2"/>
      <c r="G287" s="2"/>
      <c r="H287" s="29" t="e">
        <f>G287/(J286+$B$3)*100</f>
        <v>#VALUE!</v>
      </c>
      <c r="I287" s="2"/>
      <c r="J287" s="2" t="str">
        <f t="shared" si="23"/>
        <v/>
      </c>
      <c r="K287" s="2">
        <f>IF(J287&lt;MAX($J$14:$J287),J287-MAX($J$14:$J287),0)</f>
        <v>0</v>
      </c>
      <c r="L287" s="9" t="e">
        <f t="shared" si="24"/>
        <v>#VALUE!</v>
      </c>
      <c r="M287" s="3">
        <f t="shared" si="25"/>
        <v>52</v>
      </c>
      <c r="N287" s="3">
        <f t="shared" si="26"/>
        <v>52</v>
      </c>
      <c r="O287" s="24">
        <f t="shared" si="27"/>
        <v>0</v>
      </c>
      <c r="P287" s="3"/>
      <c r="Q287" s="3"/>
      <c r="R287" s="3"/>
      <c r="S287" s="5"/>
      <c r="T287" s="3"/>
      <c r="U287" s="3"/>
      <c r="V287" s="6"/>
      <c r="W287" s="6"/>
      <c r="X287" s="6"/>
    </row>
    <row r="288" spans="1:24" ht="15.75" customHeight="1" x14ac:dyDescent="0.3">
      <c r="A288" s="24"/>
      <c r="B288" s="24"/>
      <c r="C288" s="3"/>
      <c r="D288" s="2"/>
      <c r="E288" s="2"/>
      <c r="F288" s="2"/>
      <c r="G288" s="2"/>
      <c r="H288" s="29" t="e">
        <f>G288/(J286+$B$3)*100</f>
        <v>#VALUE!</v>
      </c>
      <c r="I288" s="2"/>
      <c r="J288" s="2" t="str">
        <f t="shared" si="23"/>
        <v/>
      </c>
      <c r="K288" s="2">
        <f>IF(J288&lt;MAX($J$14:$J288),J288-MAX($J$14:$J288),0)</f>
        <v>0</v>
      </c>
      <c r="L288" s="9" t="e">
        <f t="shared" si="24"/>
        <v>#VALUE!</v>
      </c>
      <c r="M288" s="3">
        <f t="shared" si="25"/>
        <v>52</v>
      </c>
      <c r="N288" s="3">
        <f t="shared" si="26"/>
        <v>52</v>
      </c>
      <c r="O288" s="24">
        <f t="shared" si="27"/>
        <v>0</v>
      </c>
      <c r="P288" s="3"/>
      <c r="Q288" s="3"/>
      <c r="R288" s="3"/>
      <c r="S288" s="5"/>
      <c r="T288" s="3"/>
      <c r="U288" s="3"/>
      <c r="V288" s="6"/>
      <c r="W288" s="6"/>
      <c r="X288" s="6"/>
    </row>
    <row r="289" spans="1:24" ht="15.75" customHeight="1" x14ac:dyDescent="0.3">
      <c r="A289" s="24"/>
      <c r="B289" s="24"/>
      <c r="C289" s="3"/>
      <c r="D289" s="2"/>
      <c r="E289" s="2"/>
      <c r="F289" s="2"/>
      <c r="G289" s="2"/>
      <c r="H289" s="29" t="e">
        <f>G289/(J288+$B$3)*100</f>
        <v>#VALUE!</v>
      </c>
      <c r="I289" s="2"/>
      <c r="J289" s="2" t="str">
        <f t="shared" si="23"/>
        <v/>
      </c>
      <c r="K289" s="2">
        <f>IF(J289&lt;MAX($J$14:$J289),J289-MAX($J$14:$J289),0)</f>
        <v>0</v>
      </c>
      <c r="L289" s="9" t="e">
        <f t="shared" si="24"/>
        <v>#VALUE!</v>
      </c>
      <c r="M289" s="3">
        <f t="shared" si="25"/>
        <v>52</v>
      </c>
      <c r="N289" s="3">
        <f t="shared" si="26"/>
        <v>52</v>
      </c>
      <c r="O289" s="24">
        <f t="shared" si="27"/>
        <v>0</v>
      </c>
      <c r="P289" s="3"/>
      <c r="Q289" s="3"/>
      <c r="R289" s="3"/>
      <c r="S289" s="5"/>
      <c r="T289" s="3"/>
      <c r="U289" s="3"/>
      <c r="V289" s="6"/>
      <c r="W289" s="6"/>
      <c r="X289" s="6"/>
    </row>
    <row r="290" spans="1:24" ht="15.75" customHeight="1" x14ac:dyDescent="0.3">
      <c r="A290" s="24"/>
      <c r="B290" s="24"/>
      <c r="C290" s="3"/>
      <c r="D290" s="2"/>
      <c r="E290" s="2"/>
      <c r="F290" s="2"/>
      <c r="G290" s="2"/>
      <c r="H290" s="29" t="e">
        <f>G290/(J289+$B$3)*100</f>
        <v>#VALUE!</v>
      </c>
      <c r="I290" s="2"/>
      <c r="J290" s="2" t="str">
        <f t="shared" si="23"/>
        <v/>
      </c>
      <c r="K290" s="2">
        <f>IF(J290&lt;MAX($J$14:$J290),J290-MAX($J$14:$J290),0)</f>
        <v>0</v>
      </c>
      <c r="L290" s="9" t="e">
        <f t="shared" si="24"/>
        <v>#VALUE!</v>
      </c>
      <c r="M290" s="3">
        <f t="shared" si="25"/>
        <v>52</v>
      </c>
      <c r="N290" s="3">
        <f t="shared" si="26"/>
        <v>52</v>
      </c>
      <c r="O290" s="24">
        <f t="shared" si="27"/>
        <v>0</v>
      </c>
      <c r="P290" s="3"/>
      <c r="Q290" s="3"/>
      <c r="R290" s="3"/>
      <c r="S290" s="5"/>
      <c r="T290" s="3"/>
      <c r="U290" s="3"/>
      <c r="V290" s="6"/>
      <c r="W290" s="6"/>
      <c r="X290" s="6"/>
    </row>
    <row r="291" spans="1:24" ht="15.75" customHeight="1" x14ac:dyDescent="0.3">
      <c r="A291" s="24"/>
      <c r="B291" s="24"/>
      <c r="C291" s="3"/>
      <c r="D291" s="2"/>
      <c r="E291" s="2"/>
      <c r="F291" s="2"/>
      <c r="G291" s="2"/>
      <c r="H291" s="29" t="e">
        <f>G291/(J290+$B$3)*100</f>
        <v>#VALUE!</v>
      </c>
      <c r="I291" s="2"/>
      <c r="J291" s="2" t="str">
        <f t="shared" si="23"/>
        <v/>
      </c>
      <c r="K291" s="2">
        <f>IF(J291&lt;MAX($J$14:$J291),J291-MAX($J$14:$J291),0)</f>
        <v>0</v>
      </c>
      <c r="L291" s="9" t="e">
        <f t="shared" si="24"/>
        <v>#VALUE!</v>
      </c>
      <c r="M291" s="3">
        <f t="shared" si="25"/>
        <v>52</v>
      </c>
      <c r="N291" s="3">
        <f t="shared" si="26"/>
        <v>52</v>
      </c>
      <c r="O291" s="24">
        <f t="shared" si="27"/>
        <v>0</v>
      </c>
      <c r="P291" s="3"/>
      <c r="Q291" s="3"/>
      <c r="R291" s="3"/>
      <c r="S291" s="5"/>
      <c r="T291" s="3"/>
      <c r="U291" s="3"/>
      <c r="V291" s="6"/>
      <c r="W291" s="6"/>
      <c r="X291" s="6"/>
    </row>
    <row r="292" spans="1:24" ht="15.75" customHeight="1" x14ac:dyDescent="0.3">
      <c r="A292" s="24"/>
      <c r="B292" s="24"/>
      <c r="C292" s="3"/>
      <c r="D292" s="2"/>
      <c r="E292" s="2"/>
      <c r="F292" s="2"/>
      <c r="G292" s="2"/>
      <c r="H292" s="29" t="e">
        <f>G292/(J290+$B$3)*100</f>
        <v>#VALUE!</v>
      </c>
      <c r="I292" s="2"/>
      <c r="J292" s="2" t="str">
        <f t="shared" si="23"/>
        <v/>
      </c>
      <c r="K292" s="2">
        <f>IF(J292&lt;MAX($J$14:$J292),J292-MAX($J$14:$J292),0)</f>
        <v>0</v>
      </c>
      <c r="L292" s="9" t="e">
        <f t="shared" si="24"/>
        <v>#VALUE!</v>
      </c>
      <c r="M292" s="3">
        <f t="shared" si="25"/>
        <v>52</v>
      </c>
      <c r="N292" s="3">
        <f t="shared" si="26"/>
        <v>52</v>
      </c>
      <c r="O292" s="24">
        <f t="shared" si="27"/>
        <v>0</v>
      </c>
      <c r="P292" s="3"/>
      <c r="Q292" s="3"/>
      <c r="R292" s="3"/>
      <c r="S292" s="5"/>
      <c r="T292" s="3"/>
      <c r="U292" s="3"/>
      <c r="V292" s="6"/>
      <c r="W292" s="6"/>
      <c r="X292" s="6"/>
    </row>
    <row r="293" spans="1:24" ht="15.75" customHeight="1" x14ac:dyDescent="0.3">
      <c r="A293" s="24"/>
      <c r="B293" s="24"/>
      <c r="C293" s="3"/>
      <c r="D293" s="2"/>
      <c r="E293" s="2"/>
      <c r="F293" s="2"/>
      <c r="G293" s="2"/>
      <c r="H293" s="29" t="e">
        <f>G293/(J292+$B$3)*100</f>
        <v>#VALUE!</v>
      </c>
      <c r="I293" s="2"/>
      <c r="J293" s="2" t="str">
        <f t="shared" si="23"/>
        <v/>
      </c>
      <c r="K293" s="2">
        <f>IF(J293&lt;MAX($J$14:$J293),J293-MAX($J$14:$J293),0)</f>
        <v>0</v>
      </c>
      <c r="L293" s="9" t="e">
        <f t="shared" si="24"/>
        <v>#VALUE!</v>
      </c>
      <c r="M293" s="3">
        <f t="shared" si="25"/>
        <v>52</v>
      </c>
      <c r="N293" s="3">
        <f t="shared" si="26"/>
        <v>52</v>
      </c>
      <c r="O293" s="24">
        <f t="shared" si="27"/>
        <v>0</v>
      </c>
      <c r="P293" s="3"/>
      <c r="Q293" s="3"/>
      <c r="R293" s="3"/>
      <c r="S293" s="5"/>
      <c r="T293" s="3"/>
      <c r="U293" s="3"/>
      <c r="V293" s="6"/>
      <c r="W293" s="6"/>
      <c r="X293" s="6"/>
    </row>
    <row r="294" spans="1:24" ht="15.75" customHeight="1" x14ac:dyDescent="0.3">
      <c r="A294" s="24"/>
      <c r="B294" s="24"/>
      <c r="C294" s="3"/>
      <c r="D294" s="2"/>
      <c r="E294" s="2"/>
      <c r="F294" s="2"/>
      <c r="G294" s="2"/>
      <c r="H294" s="29" t="e">
        <f>G294/(J293+$B$3)*100</f>
        <v>#VALUE!</v>
      </c>
      <c r="I294" s="2"/>
      <c r="J294" s="2" t="str">
        <f t="shared" si="23"/>
        <v/>
      </c>
      <c r="K294" s="2">
        <f>IF(J294&lt;MAX($J$14:$J294),J294-MAX($J$14:$J294),0)</f>
        <v>0</v>
      </c>
      <c r="L294" s="9" t="e">
        <f t="shared" si="24"/>
        <v>#VALUE!</v>
      </c>
      <c r="M294" s="3">
        <f t="shared" si="25"/>
        <v>52</v>
      </c>
      <c r="N294" s="3">
        <f t="shared" si="26"/>
        <v>52</v>
      </c>
      <c r="O294" s="24">
        <f t="shared" si="27"/>
        <v>0</v>
      </c>
      <c r="P294" s="3"/>
      <c r="Q294" s="3"/>
      <c r="R294" s="3"/>
      <c r="S294" s="5"/>
      <c r="T294" s="3"/>
      <c r="U294" s="3"/>
      <c r="V294" s="6"/>
      <c r="W294" s="6"/>
      <c r="X294" s="6"/>
    </row>
    <row r="295" spans="1:24" ht="15.75" customHeight="1" x14ac:dyDescent="0.3">
      <c r="A295" s="4"/>
      <c r="B295" s="4"/>
      <c r="C295" s="3"/>
      <c r="D295" s="2"/>
      <c r="E295" s="2"/>
      <c r="F295" s="2"/>
      <c r="G295" s="2"/>
      <c r="H295" s="29" t="e">
        <f>G295/(J294+$B$3)*100</f>
        <v>#VALUE!</v>
      </c>
      <c r="I295" s="2"/>
      <c r="J295" s="2" t="str">
        <f t="shared" si="23"/>
        <v/>
      </c>
      <c r="K295" s="2">
        <f>IF(J295&lt;MAX($J$14:$J295),J295-MAX($J$14:$J295),0)</f>
        <v>0</v>
      </c>
      <c r="L295" s="9" t="e">
        <f t="shared" si="24"/>
        <v>#VALUE!</v>
      </c>
      <c r="M295" s="3">
        <f t="shared" si="25"/>
        <v>52</v>
      </c>
      <c r="N295" s="3">
        <f t="shared" si="26"/>
        <v>52</v>
      </c>
      <c r="O295" s="24">
        <f t="shared" si="27"/>
        <v>0</v>
      </c>
      <c r="P295" s="3"/>
      <c r="Q295" s="3"/>
      <c r="R295" s="3"/>
      <c r="S295" s="5"/>
      <c r="T295" s="3"/>
      <c r="U295" s="3"/>
      <c r="V295" s="6"/>
      <c r="W295" s="6"/>
      <c r="X295" s="6"/>
    </row>
    <row r="296" spans="1:24" ht="15.75" customHeight="1" x14ac:dyDescent="0.3">
      <c r="A296" s="4"/>
      <c r="B296" s="4"/>
      <c r="C296" s="3"/>
      <c r="D296" s="2"/>
      <c r="E296" s="2"/>
      <c r="F296" s="2"/>
      <c r="G296" s="2"/>
      <c r="H296" s="29" t="e">
        <f>G296/(J294+$B$3)*100</f>
        <v>#VALUE!</v>
      </c>
      <c r="I296" s="2"/>
      <c r="J296" s="2" t="str">
        <f t="shared" si="23"/>
        <v/>
      </c>
      <c r="K296" s="2">
        <f>IF(J296&lt;MAX($J$14:$J296),J296-MAX($J$14:$J296),0)</f>
        <v>0</v>
      </c>
      <c r="L296" s="9" t="e">
        <f t="shared" si="24"/>
        <v>#VALUE!</v>
      </c>
      <c r="M296" s="3">
        <f t="shared" si="25"/>
        <v>52</v>
      </c>
      <c r="N296" s="3">
        <f t="shared" si="26"/>
        <v>52</v>
      </c>
      <c r="O296" s="24">
        <f t="shared" si="27"/>
        <v>0</v>
      </c>
      <c r="P296" s="3"/>
      <c r="Q296" s="3"/>
      <c r="R296" s="3"/>
      <c r="S296" s="5"/>
      <c r="T296" s="3"/>
      <c r="U296" s="3"/>
      <c r="V296" s="6"/>
      <c r="W296" s="6"/>
      <c r="X296" s="6"/>
    </row>
    <row r="297" spans="1:24" ht="15.75" customHeight="1" x14ac:dyDescent="0.3">
      <c r="A297" s="4"/>
      <c r="B297" s="4"/>
      <c r="C297" s="3"/>
      <c r="D297" s="2"/>
      <c r="E297" s="2"/>
      <c r="F297" s="2"/>
      <c r="G297" s="2"/>
      <c r="H297" s="29" t="e">
        <f>G297/(J296+$B$3)*100</f>
        <v>#VALUE!</v>
      </c>
      <c r="I297" s="2"/>
      <c r="J297" s="2" t="str">
        <f t="shared" si="23"/>
        <v/>
      </c>
      <c r="K297" s="2">
        <f>IF(J297&lt;MAX($J$14:$J297),J297-MAX($J$14:$J297),0)</f>
        <v>0</v>
      </c>
      <c r="L297" s="9" t="e">
        <f t="shared" si="24"/>
        <v>#VALUE!</v>
      </c>
      <c r="M297" s="3">
        <f t="shared" si="25"/>
        <v>52</v>
      </c>
      <c r="N297" s="3">
        <f t="shared" si="26"/>
        <v>52</v>
      </c>
      <c r="O297" s="24">
        <f t="shared" si="27"/>
        <v>0</v>
      </c>
      <c r="P297" s="3"/>
      <c r="Q297" s="3"/>
      <c r="R297" s="3"/>
      <c r="S297" s="5"/>
      <c r="T297" s="3"/>
      <c r="U297" s="3"/>
      <c r="V297" s="6"/>
      <c r="W297" s="6"/>
      <c r="X297" s="6"/>
    </row>
    <row r="298" spans="1:24" ht="15.75" customHeight="1" x14ac:dyDescent="0.3">
      <c r="A298" s="4"/>
      <c r="B298" s="4"/>
      <c r="C298" s="3"/>
      <c r="D298" s="2"/>
      <c r="E298" s="2"/>
      <c r="F298" s="2"/>
      <c r="G298" s="2"/>
      <c r="H298" s="29" t="e">
        <f>G298/(J297+$B$3)*100</f>
        <v>#VALUE!</v>
      </c>
      <c r="I298" s="2"/>
      <c r="J298" s="2" t="str">
        <f t="shared" si="23"/>
        <v/>
      </c>
      <c r="K298" s="2">
        <f>IF(J298&lt;MAX($J$14:$J298),J298-MAX($J$14:$J298),0)</f>
        <v>0</v>
      </c>
      <c r="L298" s="9" t="e">
        <f t="shared" si="24"/>
        <v>#VALUE!</v>
      </c>
      <c r="M298" s="3">
        <f t="shared" si="25"/>
        <v>52</v>
      </c>
      <c r="N298" s="3">
        <f t="shared" si="26"/>
        <v>52</v>
      </c>
      <c r="O298" s="24">
        <f t="shared" si="27"/>
        <v>0</v>
      </c>
      <c r="P298" s="3"/>
      <c r="Q298" s="3"/>
      <c r="R298" s="3"/>
      <c r="S298" s="5"/>
      <c r="T298" s="3"/>
      <c r="U298" s="3"/>
      <c r="V298" s="6"/>
      <c r="W298" s="6"/>
      <c r="X298" s="6"/>
    </row>
    <row r="299" spans="1:24" ht="15.75" customHeight="1" x14ac:dyDescent="0.3">
      <c r="A299" s="4"/>
      <c r="B299" s="4"/>
      <c r="C299" s="3"/>
      <c r="D299" s="2"/>
      <c r="E299" s="2"/>
      <c r="F299" s="2"/>
      <c r="G299" s="2"/>
      <c r="H299" s="29" t="e">
        <f>G299/(J298+$B$3)*100</f>
        <v>#VALUE!</v>
      </c>
      <c r="I299" s="2"/>
      <c r="J299" s="2" t="str">
        <f t="shared" si="23"/>
        <v/>
      </c>
      <c r="K299" s="2">
        <f>IF(J299&lt;MAX($J$14:$J299),J299-MAX($J$14:$J299),0)</f>
        <v>0</v>
      </c>
      <c r="L299" s="9" t="e">
        <f t="shared" si="24"/>
        <v>#VALUE!</v>
      </c>
      <c r="M299" s="3">
        <f t="shared" si="25"/>
        <v>52</v>
      </c>
      <c r="N299" s="3">
        <f t="shared" si="26"/>
        <v>52</v>
      </c>
      <c r="O299" s="24">
        <f t="shared" si="27"/>
        <v>0</v>
      </c>
      <c r="P299" s="3"/>
      <c r="Q299" s="3"/>
      <c r="R299" s="3"/>
      <c r="S299" s="5"/>
      <c r="T299" s="3"/>
      <c r="U299" s="3"/>
      <c r="V299" s="6"/>
      <c r="W299" s="6"/>
      <c r="X299" s="6"/>
    </row>
    <row r="300" spans="1:24" ht="15.75" customHeight="1" x14ac:dyDescent="0.3">
      <c r="A300" s="4"/>
      <c r="B300" s="4"/>
      <c r="C300" s="3"/>
      <c r="D300" s="2"/>
      <c r="E300" s="2"/>
      <c r="F300" s="2"/>
      <c r="G300" s="2"/>
      <c r="H300" s="29" t="e">
        <f>G300/(J298+$B$3)*100</f>
        <v>#VALUE!</v>
      </c>
      <c r="I300" s="2"/>
      <c r="J300" s="2" t="str">
        <f t="shared" si="23"/>
        <v/>
      </c>
      <c r="K300" s="2">
        <f>IF(J300&lt;MAX($J$14:$J300),J300-MAX($J$14:$J300),0)</f>
        <v>0</v>
      </c>
      <c r="L300" s="9" t="e">
        <f t="shared" si="24"/>
        <v>#VALUE!</v>
      </c>
      <c r="M300" s="3">
        <f t="shared" si="25"/>
        <v>52</v>
      </c>
      <c r="N300" s="3">
        <f t="shared" si="26"/>
        <v>52</v>
      </c>
      <c r="O300" s="24">
        <f t="shared" si="27"/>
        <v>0</v>
      </c>
      <c r="P300" s="3"/>
      <c r="Q300" s="3"/>
      <c r="R300" s="3"/>
      <c r="S300" s="5"/>
      <c r="T300" s="3"/>
      <c r="U300" s="3"/>
      <c r="V300" s="6"/>
      <c r="W300" s="6"/>
      <c r="X300" s="6"/>
    </row>
    <row r="301" spans="1:24" ht="15.75" customHeight="1" x14ac:dyDescent="0.3">
      <c r="A301" s="4"/>
      <c r="B301" s="4"/>
      <c r="C301" s="3"/>
      <c r="D301" s="2"/>
      <c r="E301" s="2"/>
      <c r="F301" s="2"/>
      <c r="G301" s="2"/>
      <c r="H301" s="29" t="e">
        <f>G301/(J300+$B$3)*100</f>
        <v>#VALUE!</v>
      </c>
      <c r="I301" s="2"/>
      <c r="J301" s="2" t="str">
        <f t="shared" si="23"/>
        <v/>
      </c>
      <c r="K301" s="2">
        <f>IF(J301&lt;MAX($J$14:$J301),J301-MAX($J$14:$J301),0)</f>
        <v>0</v>
      </c>
      <c r="L301" s="9" t="e">
        <f t="shared" si="24"/>
        <v>#VALUE!</v>
      </c>
      <c r="M301" s="3">
        <f t="shared" si="25"/>
        <v>52</v>
      </c>
      <c r="N301" s="3">
        <f t="shared" si="26"/>
        <v>52</v>
      </c>
      <c r="O301" s="24">
        <f t="shared" si="27"/>
        <v>0</v>
      </c>
      <c r="P301" s="3"/>
      <c r="Q301" s="3"/>
      <c r="R301" s="3"/>
      <c r="S301" s="5"/>
      <c r="T301" s="3"/>
      <c r="U301" s="3"/>
      <c r="V301" s="6"/>
      <c r="W301" s="6"/>
      <c r="X301" s="6"/>
    </row>
    <row r="302" spans="1:24" ht="15.75" customHeight="1" x14ac:dyDescent="0.3">
      <c r="A302" s="4"/>
      <c r="B302" s="4"/>
      <c r="C302" s="3"/>
      <c r="D302" s="2"/>
      <c r="E302" s="2"/>
      <c r="F302" s="2"/>
      <c r="G302" s="2"/>
      <c r="H302" s="29" t="e">
        <f>G302/(J301+$B$3)*100</f>
        <v>#VALUE!</v>
      </c>
      <c r="I302" s="2"/>
      <c r="J302" s="2" t="str">
        <f t="shared" si="23"/>
        <v/>
      </c>
      <c r="K302" s="2">
        <f>IF(J302&lt;MAX($J$14:$J302),J302-MAX($J$14:$J302),0)</f>
        <v>0</v>
      </c>
      <c r="L302" s="9" t="e">
        <f t="shared" si="24"/>
        <v>#VALUE!</v>
      </c>
      <c r="M302" s="3">
        <f t="shared" si="25"/>
        <v>52</v>
      </c>
      <c r="N302" s="3">
        <f t="shared" si="26"/>
        <v>52</v>
      </c>
      <c r="O302" s="24">
        <f t="shared" si="27"/>
        <v>0</v>
      </c>
      <c r="P302" s="3"/>
      <c r="Q302" s="3"/>
      <c r="R302" s="3"/>
      <c r="S302" s="5"/>
      <c r="T302" s="3"/>
      <c r="U302" s="3"/>
      <c r="V302" s="6"/>
      <c r="W302" s="6"/>
      <c r="X302" s="6"/>
    </row>
    <row r="303" spans="1:24" ht="15.75" customHeight="1" x14ac:dyDescent="0.3">
      <c r="A303" s="4"/>
      <c r="B303" s="4"/>
      <c r="C303" s="3"/>
      <c r="D303" s="2"/>
      <c r="E303" s="2"/>
      <c r="F303" s="2"/>
      <c r="G303" s="2"/>
      <c r="H303" s="29" t="e">
        <f>G303/(J302+$B$3)*100</f>
        <v>#VALUE!</v>
      </c>
      <c r="I303" s="2"/>
      <c r="J303" s="2" t="str">
        <f t="shared" si="23"/>
        <v/>
      </c>
      <c r="K303" s="2">
        <f>IF(J303&lt;MAX($J$14:$J303),J303-MAX($J$14:$J303),0)</f>
        <v>0</v>
      </c>
      <c r="L303" s="9" t="e">
        <f t="shared" si="24"/>
        <v>#VALUE!</v>
      </c>
      <c r="M303" s="3">
        <f t="shared" si="25"/>
        <v>52</v>
      </c>
      <c r="N303" s="3">
        <f t="shared" si="26"/>
        <v>52</v>
      </c>
      <c r="O303" s="24">
        <f t="shared" si="27"/>
        <v>0</v>
      </c>
      <c r="P303" s="3"/>
      <c r="Q303" s="3"/>
      <c r="R303" s="3"/>
      <c r="S303" s="5"/>
      <c r="T303" s="3"/>
      <c r="U303" s="3"/>
      <c r="V303" s="6"/>
      <c r="W303" s="6"/>
      <c r="X303" s="6"/>
    </row>
    <row r="304" spans="1:24" ht="15.75" customHeight="1" x14ac:dyDescent="0.3">
      <c r="A304" s="4"/>
      <c r="B304" s="4"/>
      <c r="C304" s="3"/>
      <c r="D304" s="2"/>
      <c r="E304" s="2"/>
      <c r="F304" s="2"/>
      <c r="G304" s="2"/>
      <c r="H304" s="29" t="e">
        <f>G304/(J302+$B$3)*100</f>
        <v>#VALUE!</v>
      </c>
      <c r="I304" s="2"/>
      <c r="J304" s="2" t="str">
        <f t="shared" si="23"/>
        <v/>
      </c>
      <c r="K304" s="2">
        <f>IF(J304&lt;MAX($J$14:$J304),J304-MAX($J$14:$J304),0)</f>
        <v>0</v>
      </c>
      <c r="L304" s="9" t="e">
        <f t="shared" si="24"/>
        <v>#VALUE!</v>
      </c>
      <c r="M304" s="3">
        <f t="shared" si="25"/>
        <v>52</v>
      </c>
      <c r="N304" s="3">
        <f t="shared" si="26"/>
        <v>52</v>
      </c>
      <c r="O304" s="24">
        <f t="shared" si="27"/>
        <v>0</v>
      </c>
      <c r="P304" s="3"/>
      <c r="Q304" s="3"/>
      <c r="R304" s="3"/>
      <c r="S304" s="5"/>
      <c r="T304" s="3"/>
      <c r="U304" s="3"/>
      <c r="V304" s="6"/>
      <c r="W304" s="6"/>
      <c r="X304" s="6"/>
    </row>
    <row r="305" spans="1:24" ht="15.75" customHeight="1" x14ac:dyDescent="0.3">
      <c r="A305" s="4"/>
      <c r="B305" s="4"/>
      <c r="C305" s="3"/>
      <c r="D305" s="2"/>
      <c r="E305" s="2"/>
      <c r="F305" s="2"/>
      <c r="G305" s="2"/>
      <c r="H305" s="29" t="e">
        <f>G305/(J304+$B$3)*100</f>
        <v>#VALUE!</v>
      </c>
      <c r="I305" s="2"/>
      <c r="J305" s="2" t="str">
        <f t="shared" si="23"/>
        <v/>
      </c>
      <c r="K305" s="2">
        <f>IF(J305&lt;MAX($J$14:$J305),J305-MAX($J$14:$J305),0)</f>
        <v>0</v>
      </c>
      <c r="L305" s="9" t="e">
        <f t="shared" si="24"/>
        <v>#VALUE!</v>
      </c>
      <c r="M305" s="3">
        <f t="shared" si="25"/>
        <v>52</v>
      </c>
      <c r="N305" s="3">
        <f t="shared" si="26"/>
        <v>52</v>
      </c>
      <c r="O305" s="24">
        <f t="shared" si="27"/>
        <v>0</v>
      </c>
      <c r="P305" s="3"/>
      <c r="Q305" s="3"/>
      <c r="R305" s="3"/>
      <c r="S305" s="5"/>
      <c r="T305" s="3"/>
      <c r="U305" s="3"/>
      <c r="V305" s="6"/>
      <c r="W305" s="6"/>
      <c r="X305" s="6"/>
    </row>
    <row r="306" spans="1:24" ht="15.75" customHeight="1" x14ac:dyDescent="0.3">
      <c r="A306" s="4"/>
      <c r="B306" s="4"/>
      <c r="C306" s="3"/>
      <c r="D306" s="2"/>
      <c r="E306" s="2"/>
      <c r="F306" s="2"/>
      <c r="G306" s="2"/>
      <c r="H306" s="29" t="e">
        <f>G306/(J305+$B$3)*100</f>
        <v>#VALUE!</v>
      </c>
      <c r="I306" s="2"/>
      <c r="J306" s="2" t="str">
        <f t="shared" si="23"/>
        <v/>
      </c>
      <c r="K306" s="2">
        <f>IF(J306&lt;MAX($J$14:$J306),J306-MAX($J$14:$J306),0)</f>
        <v>0</v>
      </c>
      <c r="L306" s="9" t="e">
        <f t="shared" si="24"/>
        <v>#VALUE!</v>
      </c>
      <c r="M306" s="3">
        <f t="shared" si="25"/>
        <v>52</v>
      </c>
      <c r="N306" s="3">
        <f t="shared" si="26"/>
        <v>52</v>
      </c>
      <c r="O306" s="24">
        <f t="shared" si="27"/>
        <v>0</v>
      </c>
      <c r="P306" s="3"/>
      <c r="Q306" s="3"/>
      <c r="R306" s="3"/>
      <c r="S306" s="5"/>
      <c r="T306" s="3"/>
      <c r="U306" s="3"/>
      <c r="V306" s="6"/>
      <c r="W306" s="6"/>
      <c r="X306" s="6"/>
    </row>
    <row r="307" spans="1:24" ht="15.75" customHeight="1" x14ac:dyDescent="0.3">
      <c r="A307" s="4"/>
      <c r="B307" s="4"/>
      <c r="C307" s="3"/>
      <c r="D307" s="2"/>
      <c r="E307" s="2"/>
      <c r="F307" s="2"/>
      <c r="G307" s="2"/>
      <c r="H307" s="29" t="e">
        <f>G307/(J306+$B$3)*100</f>
        <v>#VALUE!</v>
      </c>
      <c r="I307" s="2"/>
      <c r="J307" s="2" t="str">
        <f t="shared" si="23"/>
        <v/>
      </c>
      <c r="K307" s="2">
        <f>IF(J307&lt;MAX($J$14:$J307),J307-MAX($J$14:$J307),0)</f>
        <v>0</v>
      </c>
      <c r="L307" s="9" t="e">
        <f t="shared" si="24"/>
        <v>#VALUE!</v>
      </c>
      <c r="M307" s="3">
        <f t="shared" si="25"/>
        <v>52</v>
      </c>
      <c r="N307" s="3">
        <f t="shared" si="26"/>
        <v>52</v>
      </c>
      <c r="O307" s="24">
        <f t="shared" si="27"/>
        <v>0</v>
      </c>
      <c r="P307" s="3"/>
      <c r="Q307" s="3"/>
      <c r="R307" s="3"/>
      <c r="S307" s="5"/>
      <c r="T307" s="3"/>
      <c r="U307" s="3"/>
      <c r="V307" s="6"/>
      <c r="W307" s="6"/>
      <c r="X307" s="6"/>
    </row>
    <row r="308" spans="1:24" ht="15.75" customHeight="1" x14ac:dyDescent="0.3">
      <c r="A308" s="4"/>
      <c r="B308" s="4"/>
      <c r="C308" s="3"/>
      <c r="D308" s="2"/>
      <c r="E308" s="2"/>
      <c r="F308" s="2"/>
      <c r="G308" s="2"/>
      <c r="H308" s="29" t="e">
        <f>G308/(J306+$B$3)*100</f>
        <v>#VALUE!</v>
      </c>
      <c r="I308" s="2"/>
      <c r="J308" s="2" t="str">
        <f t="shared" si="23"/>
        <v/>
      </c>
      <c r="K308" s="2">
        <f>IF(J308&lt;MAX($J$14:$J308),J308-MAX($J$14:$J308),0)</f>
        <v>0</v>
      </c>
      <c r="L308" s="9" t="e">
        <f t="shared" si="24"/>
        <v>#VALUE!</v>
      </c>
      <c r="M308" s="3">
        <f t="shared" si="25"/>
        <v>52</v>
      </c>
      <c r="N308" s="3">
        <f t="shared" si="26"/>
        <v>52</v>
      </c>
      <c r="O308" s="24">
        <f t="shared" si="27"/>
        <v>0</v>
      </c>
      <c r="P308" s="3"/>
      <c r="Q308" s="3"/>
      <c r="R308" s="3"/>
      <c r="S308" s="5"/>
      <c r="T308" s="3"/>
      <c r="U308" s="3"/>
      <c r="V308" s="6"/>
      <c r="W308" s="6"/>
      <c r="X308" s="6"/>
    </row>
    <row r="309" spans="1:24" ht="15.75" customHeight="1" x14ac:dyDescent="0.3">
      <c r="A309" s="4"/>
      <c r="B309" s="4"/>
      <c r="C309" s="3"/>
      <c r="D309" s="2"/>
      <c r="E309" s="2"/>
      <c r="F309" s="2"/>
      <c r="G309" s="2"/>
      <c r="H309" s="29" t="e">
        <f>G309/(J308+$B$3)*100</f>
        <v>#VALUE!</v>
      </c>
      <c r="I309" s="2"/>
      <c r="J309" s="2" t="str">
        <f t="shared" si="23"/>
        <v/>
      </c>
      <c r="K309" s="2">
        <f>IF(J309&lt;MAX($J$14:$J309),J309-MAX($J$14:$J309),0)</f>
        <v>0</v>
      </c>
      <c r="L309" s="9" t="e">
        <f t="shared" si="24"/>
        <v>#VALUE!</v>
      </c>
      <c r="M309" s="3">
        <f t="shared" si="25"/>
        <v>52</v>
      </c>
      <c r="N309" s="3">
        <f t="shared" si="26"/>
        <v>52</v>
      </c>
      <c r="O309" s="24">
        <f t="shared" si="27"/>
        <v>0</v>
      </c>
      <c r="P309" s="3"/>
      <c r="Q309" s="3"/>
      <c r="R309" s="3"/>
      <c r="S309" s="5"/>
      <c r="T309" s="3"/>
      <c r="U309" s="3"/>
      <c r="V309" s="6"/>
      <c r="W309" s="6"/>
      <c r="X309" s="6"/>
    </row>
    <row r="310" spans="1:24" ht="15.75" customHeight="1" x14ac:dyDescent="0.3">
      <c r="A310" s="4"/>
      <c r="B310" s="4"/>
      <c r="C310" s="3"/>
      <c r="D310" s="2"/>
      <c r="E310" s="2"/>
      <c r="F310" s="2"/>
      <c r="G310" s="2"/>
      <c r="H310" s="29" t="e">
        <f>G310/(J309+$B$3)*100</f>
        <v>#VALUE!</v>
      </c>
      <c r="I310" s="2"/>
      <c r="J310" s="2" t="str">
        <f t="shared" si="23"/>
        <v/>
      </c>
      <c r="K310" s="2">
        <f>IF(J310&lt;MAX($J$14:$J310),J310-MAX($J$14:$J310),0)</f>
        <v>0</v>
      </c>
      <c r="L310" s="9" t="e">
        <f t="shared" si="24"/>
        <v>#VALUE!</v>
      </c>
      <c r="M310" s="3">
        <f t="shared" si="25"/>
        <v>52</v>
      </c>
      <c r="N310" s="3">
        <f t="shared" si="26"/>
        <v>52</v>
      </c>
      <c r="O310" s="24">
        <f t="shared" si="27"/>
        <v>0</v>
      </c>
      <c r="P310" s="3"/>
      <c r="Q310" s="3"/>
      <c r="R310" s="3"/>
      <c r="S310" s="5"/>
      <c r="T310" s="3"/>
      <c r="U310" s="3"/>
      <c r="V310" s="6"/>
      <c r="W310" s="6"/>
      <c r="X310" s="6"/>
    </row>
    <row r="311" spans="1:24" ht="15.75" customHeight="1" x14ac:dyDescent="0.3">
      <c r="A311" s="4"/>
      <c r="B311" s="4"/>
      <c r="C311" s="3"/>
      <c r="D311" s="2"/>
      <c r="E311" s="2"/>
      <c r="F311" s="2"/>
      <c r="G311" s="2"/>
      <c r="H311" s="29" t="e">
        <f>G311/(J310+$B$3)*100</f>
        <v>#VALUE!</v>
      </c>
      <c r="I311" s="2"/>
      <c r="J311" s="2" t="str">
        <f t="shared" si="23"/>
        <v/>
      </c>
      <c r="K311" s="2">
        <f>IF(J311&lt;MAX($J$14:$J311),J311-MAX($J$14:$J311),0)</f>
        <v>0</v>
      </c>
      <c r="L311" s="9" t="e">
        <f t="shared" si="24"/>
        <v>#VALUE!</v>
      </c>
      <c r="M311" s="3">
        <f t="shared" si="25"/>
        <v>52</v>
      </c>
      <c r="N311" s="3">
        <f t="shared" si="26"/>
        <v>52</v>
      </c>
      <c r="O311" s="24">
        <f t="shared" si="27"/>
        <v>0</v>
      </c>
      <c r="P311" s="3"/>
      <c r="Q311" s="3"/>
      <c r="R311" s="3"/>
      <c r="S311" s="5"/>
      <c r="T311" s="3"/>
      <c r="U311" s="3"/>
      <c r="V311" s="6"/>
      <c r="W311" s="6"/>
      <c r="X311" s="6"/>
    </row>
    <row r="312" spans="1:24" ht="15.75" customHeight="1" x14ac:dyDescent="0.3">
      <c r="A312" s="4"/>
      <c r="B312" s="4"/>
      <c r="C312" s="3"/>
      <c r="D312" s="2"/>
      <c r="E312" s="2"/>
      <c r="F312" s="2"/>
      <c r="G312" s="2"/>
      <c r="H312" s="29" t="e">
        <f>G312/(J310+$B$3)*100</f>
        <v>#VALUE!</v>
      </c>
      <c r="I312" s="2"/>
      <c r="J312" s="2" t="str">
        <f t="shared" si="23"/>
        <v/>
      </c>
      <c r="K312" s="2">
        <f>IF(J312&lt;MAX($J$14:$J312),J312-MAX($J$14:$J312),0)</f>
        <v>0</v>
      </c>
      <c r="L312" s="9" t="e">
        <f t="shared" si="24"/>
        <v>#VALUE!</v>
      </c>
      <c r="M312" s="3">
        <f t="shared" si="25"/>
        <v>52</v>
      </c>
      <c r="N312" s="3">
        <f t="shared" si="26"/>
        <v>52</v>
      </c>
      <c r="O312" s="24">
        <f t="shared" si="27"/>
        <v>0</v>
      </c>
      <c r="P312" s="3"/>
      <c r="Q312" s="3"/>
      <c r="R312" s="3"/>
      <c r="S312" s="5"/>
      <c r="T312" s="3"/>
      <c r="U312" s="3"/>
      <c r="V312" s="6"/>
      <c r="W312" s="6"/>
      <c r="X312" s="6"/>
    </row>
    <row r="313" spans="1:24" ht="15.75" customHeight="1" x14ac:dyDescent="0.3">
      <c r="A313" s="4"/>
      <c r="B313" s="4"/>
      <c r="C313" s="3"/>
      <c r="D313" s="2"/>
      <c r="E313" s="2"/>
      <c r="F313" s="2"/>
      <c r="G313" s="2"/>
      <c r="H313" s="29" t="e">
        <f>G313/(J312+$B$3)*100</f>
        <v>#VALUE!</v>
      </c>
      <c r="I313" s="2"/>
      <c r="J313" s="2" t="str">
        <f t="shared" si="23"/>
        <v/>
      </c>
      <c r="K313" s="2">
        <f>IF(J313&lt;MAX($J$14:$J313),J313-MAX($J$14:$J313),0)</f>
        <v>0</v>
      </c>
      <c r="L313" s="9" t="e">
        <f t="shared" si="24"/>
        <v>#VALUE!</v>
      </c>
      <c r="M313" s="3">
        <f t="shared" si="25"/>
        <v>52</v>
      </c>
      <c r="N313" s="3">
        <f t="shared" si="26"/>
        <v>52</v>
      </c>
      <c r="O313" s="24">
        <f t="shared" si="27"/>
        <v>0</v>
      </c>
      <c r="P313" s="3"/>
      <c r="Q313" s="3"/>
      <c r="R313" s="3"/>
      <c r="S313" s="5"/>
      <c r="T313" s="3"/>
      <c r="U313" s="3"/>
      <c r="V313" s="6"/>
      <c r="W313" s="6"/>
      <c r="X313" s="6"/>
    </row>
    <row r="314" spans="1:24" ht="15.75" customHeight="1" x14ac:dyDescent="0.3">
      <c r="A314" s="4"/>
      <c r="B314" s="4"/>
      <c r="C314" s="3"/>
      <c r="D314" s="2"/>
      <c r="E314" s="2"/>
      <c r="F314" s="2"/>
      <c r="G314" s="2"/>
      <c r="H314" s="29" t="e">
        <f>G314/(J313+$B$3)*100</f>
        <v>#VALUE!</v>
      </c>
      <c r="I314" s="2"/>
      <c r="J314" s="2" t="str">
        <f t="shared" si="23"/>
        <v/>
      </c>
      <c r="K314" s="2">
        <f>IF(J314&lt;MAX($J$14:$J314),J314-MAX($J$14:$J314),0)</f>
        <v>0</v>
      </c>
      <c r="L314" s="9" t="e">
        <f t="shared" si="24"/>
        <v>#VALUE!</v>
      </c>
      <c r="M314" s="3">
        <f t="shared" si="25"/>
        <v>52</v>
      </c>
      <c r="N314" s="3">
        <f t="shared" si="26"/>
        <v>52</v>
      </c>
      <c r="O314" s="24">
        <f t="shared" si="27"/>
        <v>0</v>
      </c>
      <c r="P314" s="3"/>
      <c r="Q314" s="3"/>
      <c r="R314" s="3"/>
      <c r="S314" s="5"/>
      <c r="T314" s="3"/>
      <c r="U314" s="3"/>
      <c r="V314" s="6"/>
      <c r="W314" s="6"/>
      <c r="X314" s="6"/>
    </row>
    <row r="315" spans="1:24" ht="15.75" customHeight="1" x14ac:dyDescent="0.3">
      <c r="A315" s="4"/>
      <c r="B315" s="4"/>
      <c r="C315" s="3"/>
      <c r="D315" s="2"/>
      <c r="E315" s="2"/>
      <c r="F315" s="2"/>
      <c r="G315" s="2"/>
      <c r="H315" s="29" t="e">
        <f>G315/(J314+$B$3)*100</f>
        <v>#VALUE!</v>
      </c>
      <c r="I315" s="2"/>
      <c r="J315" s="2" t="str">
        <f t="shared" si="23"/>
        <v/>
      </c>
      <c r="K315" s="2">
        <f>IF(J315&lt;MAX($J$14:$J315),J315-MAX($J$14:$J315),0)</f>
        <v>0</v>
      </c>
      <c r="L315" s="9" t="e">
        <f t="shared" si="24"/>
        <v>#VALUE!</v>
      </c>
      <c r="M315" s="3">
        <f t="shared" si="25"/>
        <v>52</v>
      </c>
      <c r="N315" s="3">
        <f t="shared" si="26"/>
        <v>52</v>
      </c>
      <c r="O315" s="24">
        <f t="shared" si="27"/>
        <v>0</v>
      </c>
      <c r="P315" s="3"/>
      <c r="Q315" s="3"/>
      <c r="R315" s="3"/>
      <c r="S315" s="5"/>
      <c r="T315" s="3"/>
      <c r="U315" s="3"/>
      <c r="V315" s="6"/>
      <c r="W315" s="6"/>
      <c r="X315" s="6"/>
    </row>
    <row r="316" spans="1:24" ht="15.75" customHeight="1" x14ac:dyDescent="0.3">
      <c r="A316" s="4"/>
      <c r="B316" s="4"/>
      <c r="C316" s="3"/>
      <c r="D316" s="2"/>
      <c r="E316" s="2"/>
      <c r="F316" s="2"/>
      <c r="G316" s="2"/>
      <c r="H316" s="29" t="e">
        <f>G316/(J314+$B$3)*100</f>
        <v>#VALUE!</v>
      </c>
      <c r="I316" s="2"/>
      <c r="J316" s="2" t="str">
        <f t="shared" si="23"/>
        <v/>
      </c>
      <c r="K316" s="2">
        <f>IF(J316&lt;MAX($J$14:$J316),J316-MAX($J$14:$J316),0)</f>
        <v>0</v>
      </c>
      <c r="L316" s="9" t="e">
        <f t="shared" si="24"/>
        <v>#VALUE!</v>
      </c>
      <c r="M316" s="3">
        <f t="shared" si="25"/>
        <v>52</v>
      </c>
      <c r="N316" s="3">
        <f t="shared" si="26"/>
        <v>52</v>
      </c>
      <c r="O316" s="24">
        <f t="shared" si="27"/>
        <v>0</v>
      </c>
      <c r="P316" s="3"/>
      <c r="Q316" s="3"/>
      <c r="R316" s="3"/>
      <c r="S316" s="5"/>
      <c r="T316" s="3"/>
      <c r="U316" s="3"/>
      <c r="V316" s="6"/>
      <c r="W316" s="6"/>
      <c r="X316" s="6"/>
    </row>
    <row r="317" spans="1:24" ht="15.75" customHeight="1" x14ac:dyDescent="0.3">
      <c r="A317" s="4"/>
      <c r="B317" s="4"/>
      <c r="C317" s="3"/>
      <c r="D317" s="2"/>
      <c r="E317" s="2"/>
      <c r="F317" s="2"/>
      <c r="G317" s="2"/>
      <c r="H317" s="29" t="e">
        <f>G317/(J316+$B$3)*100</f>
        <v>#VALUE!</v>
      </c>
      <c r="I317" s="2"/>
      <c r="J317" s="2" t="str">
        <f t="shared" si="23"/>
        <v/>
      </c>
      <c r="K317" s="2">
        <f>IF(J317&lt;MAX($J$14:$J317),J317-MAX($J$14:$J317),0)</f>
        <v>0</v>
      </c>
      <c r="L317" s="9" t="e">
        <f t="shared" si="24"/>
        <v>#VALUE!</v>
      </c>
      <c r="M317" s="3">
        <f t="shared" si="25"/>
        <v>52</v>
      </c>
      <c r="N317" s="3">
        <f t="shared" si="26"/>
        <v>52</v>
      </c>
      <c r="O317" s="24">
        <f t="shared" si="27"/>
        <v>0</v>
      </c>
      <c r="P317" s="3"/>
      <c r="Q317" s="3"/>
      <c r="R317" s="3"/>
      <c r="S317" s="5"/>
      <c r="T317" s="3"/>
      <c r="U317" s="3"/>
      <c r="V317" s="6"/>
      <c r="W317" s="6"/>
      <c r="X317" s="6"/>
    </row>
    <row r="318" spans="1:24" ht="15.75" customHeight="1" x14ac:dyDescent="0.3">
      <c r="A318" s="4"/>
      <c r="B318" s="4"/>
      <c r="C318" s="3"/>
      <c r="D318" s="2"/>
      <c r="E318" s="2"/>
      <c r="F318" s="2"/>
      <c r="G318" s="2"/>
      <c r="H318" s="29" t="e">
        <f>G318/(J317+$B$3)*100</f>
        <v>#VALUE!</v>
      </c>
      <c r="I318" s="2"/>
      <c r="J318" s="2" t="str">
        <f t="shared" si="23"/>
        <v/>
      </c>
      <c r="K318" s="2">
        <f>IF(J318&lt;MAX($J$14:$J318),J318-MAX($J$14:$J318),0)</f>
        <v>0</v>
      </c>
      <c r="L318" s="9" t="e">
        <f t="shared" si="24"/>
        <v>#VALUE!</v>
      </c>
      <c r="M318" s="3">
        <f t="shared" si="25"/>
        <v>52</v>
      </c>
      <c r="N318" s="3">
        <f t="shared" si="26"/>
        <v>52</v>
      </c>
      <c r="O318" s="24">
        <f t="shared" si="27"/>
        <v>0</v>
      </c>
      <c r="P318" s="3"/>
      <c r="Q318" s="3"/>
      <c r="R318" s="3"/>
      <c r="S318" s="5"/>
      <c r="T318" s="3"/>
      <c r="U318" s="3"/>
      <c r="V318" s="6"/>
      <c r="W318" s="6"/>
      <c r="X318" s="6"/>
    </row>
    <row r="319" spans="1:24" ht="15.75" customHeight="1" x14ac:dyDescent="0.3">
      <c r="A319" s="4"/>
      <c r="B319" s="4"/>
      <c r="C319" s="3"/>
      <c r="D319" s="2"/>
      <c r="E319" s="2"/>
      <c r="F319" s="2"/>
      <c r="G319" s="2"/>
      <c r="H319" s="29" t="e">
        <f>G319/(J318+$B$3)*100</f>
        <v>#VALUE!</v>
      </c>
      <c r="I319" s="2"/>
      <c r="J319" s="2" t="str">
        <f t="shared" si="23"/>
        <v/>
      </c>
      <c r="K319" s="2">
        <f>IF(J319&lt;MAX($J$14:$J319),J319-MAX($J$14:$J319),0)</f>
        <v>0</v>
      </c>
      <c r="L319" s="9" t="e">
        <f t="shared" si="24"/>
        <v>#VALUE!</v>
      </c>
      <c r="M319" s="3">
        <f t="shared" si="25"/>
        <v>52</v>
      </c>
      <c r="N319" s="3">
        <f t="shared" si="26"/>
        <v>52</v>
      </c>
      <c r="O319" s="24">
        <f t="shared" si="27"/>
        <v>0</v>
      </c>
      <c r="P319" s="3"/>
      <c r="Q319" s="3"/>
      <c r="R319" s="3"/>
      <c r="S319" s="5"/>
      <c r="T319" s="3"/>
      <c r="U319" s="3"/>
      <c r="V319" s="6"/>
      <c r="W319" s="6"/>
      <c r="X319" s="6"/>
    </row>
    <row r="320" spans="1:24" ht="15.75" customHeight="1" x14ac:dyDescent="0.3">
      <c r="A320" s="4"/>
      <c r="B320" s="4"/>
      <c r="C320" s="3"/>
      <c r="D320" s="2"/>
      <c r="E320" s="2"/>
      <c r="F320" s="2"/>
      <c r="G320" s="2"/>
      <c r="H320" s="29" t="e">
        <f>G320/(J318+$B$3)*100</f>
        <v>#VALUE!</v>
      </c>
      <c r="I320" s="2"/>
      <c r="J320" s="2" t="str">
        <f t="shared" si="23"/>
        <v/>
      </c>
      <c r="K320" s="2">
        <f>IF(J320&lt;MAX($J$14:$J320),J320-MAX($J$14:$J320),0)</f>
        <v>0</v>
      </c>
      <c r="L320" s="9" t="e">
        <f t="shared" si="24"/>
        <v>#VALUE!</v>
      </c>
      <c r="M320" s="3">
        <f t="shared" si="25"/>
        <v>52</v>
      </c>
      <c r="N320" s="3">
        <f t="shared" si="26"/>
        <v>52</v>
      </c>
      <c r="O320" s="24">
        <f t="shared" si="27"/>
        <v>0</v>
      </c>
      <c r="P320" s="3"/>
      <c r="Q320" s="3"/>
      <c r="R320" s="3"/>
      <c r="S320" s="5"/>
      <c r="T320" s="3"/>
      <c r="U320" s="3"/>
      <c r="V320" s="6"/>
      <c r="W320" s="6"/>
      <c r="X320" s="6"/>
    </row>
    <row r="321" spans="1:24" ht="15.75" customHeight="1" x14ac:dyDescent="0.3">
      <c r="A321" s="4"/>
      <c r="B321" s="4"/>
      <c r="C321" s="3"/>
      <c r="D321" s="2"/>
      <c r="E321" s="2"/>
      <c r="F321" s="2"/>
      <c r="G321" s="2"/>
      <c r="H321" s="29" t="e">
        <f>G321/(J320+$B$3)*100</f>
        <v>#VALUE!</v>
      </c>
      <c r="I321" s="2"/>
      <c r="J321" s="2" t="str">
        <f t="shared" si="23"/>
        <v/>
      </c>
      <c r="K321" s="2">
        <f>IF(J321&lt;MAX($J$14:$J321),J321-MAX($J$14:$J321),0)</f>
        <v>0</v>
      </c>
      <c r="L321" s="9" t="e">
        <f t="shared" si="24"/>
        <v>#VALUE!</v>
      </c>
      <c r="M321" s="3">
        <f t="shared" si="25"/>
        <v>52</v>
      </c>
      <c r="N321" s="3">
        <f t="shared" si="26"/>
        <v>52</v>
      </c>
      <c r="O321" s="24">
        <f t="shared" si="27"/>
        <v>0</v>
      </c>
      <c r="P321" s="3"/>
      <c r="Q321" s="3"/>
      <c r="R321" s="3"/>
      <c r="S321" s="5"/>
      <c r="T321" s="3"/>
      <c r="U321" s="3"/>
      <c r="V321" s="6"/>
      <c r="W321" s="6"/>
      <c r="X321" s="6"/>
    </row>
    <row r="322" spans="1:24" ht="15.75" customHeight="1" x14ac:dyDescent="0.3">
      <c r="A322" s="4"/>
      <c r="B322" s="4"/>
      <c r="C322" s="3"/>
      <c r="D322" s="2"/>
      <c r="E322" s="2"/>
      <c r="F322" s="2"/>
      <c r="G322" s="2"/>
      <c r="H322" s="29" t="e">
        <f>G322/(J321+$B$3)*100</f>
        <v>#VALUE!</v>
      </c>
      <c r="I322" s="2"/>
      <c r="J322" s="2" t="str">
        <f t="shared" si="23"/>
        <v/>
      </c>
      <c r="K322" s="2">
        <f>IF(J322&lt;MAX($J$14:$J322),J322-MAX($J$14:$J322),0)</f>
        <v>0</v>
      </c>
      <c r="L322" s="9" t="e">
        <f t="shared" si="24"/>
        <v>#VALUE!</v>
      </c>
      <c r="M322" s="3">
        <f t="shared" si="25"/>
        <v>52</v>
      </c>
      <c r="N322" s="3">
        <f t="shared" si="26"/>
        <v>52</v>
      </c>
      <c r="O322" s="24">
        <f t="shared" si="27"/>
        <v>0</v>
      </c>
      <c r="P322" s="3"/>
      <c r="Q322" s="3"/>
      <c r="R322" s="3"/>
      <c r="S322" s="5"/>
      <c r="T322" s="3"/>
      <c r="U322" s="3"/>
      <c r="V322" s="6"/>
      <c r="W322" s="6"/>
      <c r="X322" s="6"/>
    </row>
    <row r="323" spans="1:24" ht="15.75" customHeight="1" x14ac:dyDescent="0.3">
      <c r="A323" s="4"/>
      <c r="B323" s="4"/>
      <c r="C323" s="3"/>
      <c r="D323" s="2"/>
      <c r="E323" s="2"/>
      <c r="F323" s="2"/>
      <c r="G323" s="2"/>
      <c r="H323" s="29" t="e">
        <f>G323/(J322+$B$3)*100</f>
        <v>#VALUE!</v>
      </c>
      <c r="I323" s="2"/>
      <c r="J323" s="2" t="str">
        <f t="shared" si="23"/>
        <v/>
      </c>
      <c r="K323" s="2">
        <f>IF(J323&lt;MAX($J$14:$J323),J323-MAX($J$14:$J323),0)</f>
        <v>0</v>
      </c>
      <c r="L323" s="9" t="e">
        <f t="shared" si="24"/>
        <v>#VALUE!</v>
      </c>
      <c r="M323" s="3">
        <f t="shared" si="25"/>
        <v>52</v>
      </c>
      <c r="N323" s="3">
        <f t="shared" si="26"/>
        <v>52</v>
      </c>
      <c r="O323" s="24">
        <f t="shared" si="27"/>
        <v>0</v>
      </c>
      <c r="P323" s="3"/>
      <c r="Q323" s="3"/>
      <c r="R323" s="3"/>
      <c r="S323" s="5"/>
      <c r="T323" s="3"/>
      <c r="U323" s="3"/>
      <c r="V323" s="6"/>
      <c r="W323" s="6"/>
      <c r="X323" s="6"/>
    </row>
    <row r="324" spans="1:24" ht="15.75" customHeight="1" x14ac:dyDescent="0.3">
      <c r="A324" s="4"/>
      <c r="B324" s="4"/>
      <c r="C324" s="3"/>
      <c r="D324" s="2"/>
      <c r="E324" s="2"/>
      <c r="F324" s="2"/>
      <c r="G324" s="2"/>
      <c r="H324" s="29" t="e">
        <f>G324/(J322+$B$3)*100</f>
        <v>#VALUE!</v>
      </c>
      <c r="I324" s="2"/>
      <c r="J324" s="2" t="str">
        <f t="shared" si="23"/>
        <v/>
      </c>
      <c r="K324" s="2">
        <f>IF(J324&lt;MAX($J$14:$J324),J324-MAX($J$14:$J324),0)</f>
        <v>0</v>
      </c>
      <c r="L324" s="9" t="e">
        <f t="shared" si="24"/>
        <v>#VALUE!</v>
      </c>
      <c r="M324" s="3">
        <f t="shared" si="25"/>
        <v>52</v>
      </c>
      <c r="N324" s="3">
        <f t="shared" si="26"/>
        <v>52</v>
      </c>
      <c r="O324" s="24">
        <f t="shared" si="27"/>
        <v>0</v>
      </c>
      <c r="P324" s="3"/>
      <c r="Q324" s="3"/>
      <c r="R324" s="3"/>
      <c r="S324" s="5"/>
      <c r="T324" s="3"/>
      <c r="U324" s="3"/>
      <c r="V324" s="6"/>
      <c r="W324" s="6"/>
      <c r="X324" s="6"/>
    </row>
    <row r="325" spans="1:24" ht="15.75" customHeight="1" x14ac:dyDescent="0.3">
      <c r="A325" s="4"/>
      <c r="B325" s="4"/>
      <c r="C325" s="3"/>
      <c r="D325" s="2"/>
      <c r="E325" s="2"/>
      <c r="F325" s="2"/>
      <c r="G325" s="2"/>
      <c r="H325" s="29" t="e">
        <f>G325/(J324+$B$3)*100</f>
        <v>#VALUE!</v>
      </c>
      <c r="I325" s="2"/>
      <c r="J325" s="2" t="str">
        <f t="shared" si="23"/>
        <v/>
      </c>
      <c r="K325" s="2">
        <f>IF(J325&lt;MAX($J$14:$J325),J325-MAX($J$14:$J325),0)</f>
        <v>0</v>
      </c>
      <c r="L325" s="9" t="e">
        <f t="shared" si="24"/>
        <v>#VALUE!</v>
      </c>
      <c r="M325" s="3">
        <f t="shared" si="25"/>
        <v>52</v>
      </c>
      <c r="N325" s="3">
        <f t="shared" si="26"/>
        <v>52</v>
      </c>
      <c r="O325" s="24">
        <f t="shared" si="27"/>
        <v>0</v>
      </c>
      <c r="P325" s="3"/>
      <c r="Q325" s="3"/>
      <c r="R325" s="3"/>
      <c r="S325" s="5"/>
      <c r="T325" s="3"/>
      <c r="U325" s="3"/>
      <c r="V325" s="6"/>
      <c r="W325" s="6"/>
      <c r="X325" s="6"/>
    </row>
    <row r="326" spans="1:24" ht="15.75" customHeight="1" x14ac:dyDescent="0.3">
      <c r="A326" s="4"/>
      <c r="B326" s="4"/>
      <c r="C326" s="3"/>
      <c r="D326" s="2"/>
      <c r="E326" s="2"/>
      <c r="F326" s="2"/>
      <c r="G326" s="2"/>
      <c r="H326" s="29" t="e">
        <f>G326/(J325+$B$3)*100</f>
        <v>#VALUE!</v>
      </c>
      <c r="I326" s="2"/>
      <c r="J326" s="2" t="str">
        <f t="shared" si="23"/>
        <v/>
      </c>
      <c r="K326" s="2">
        <f>IF(J326&lt;MAX($J$14:$J326),J326-MAX($J$14:$J326),0)</f>
        <v>0</v>
      </c>
      <c r="L326" s="9" t="e">
        <f t="shared" si="24"/>
        <v>#VALUE!</v>
      </c>
      <c r="M326" s="3">
        <f t="shared" si="25"/>
        <v>52</v>
      </c>
      <c r="N326" s="3">
        <f t="shared" si="26"/>
        <v>52</v>
      </c>
      <c r="O326" s="24">
        <f t="shared" si="27"/>
        <v>0</v>
      </c>
      <c r="P326" s="3"/>
      <c r="Q326" s="3"/>
      <c r="R326" s="3"/>
      <c r="S326" s="5"/>
      <c r="T326" s="3"/>
      <c r="U326" s="3"/>
      <c r="V326" s="6"/>
      <c r="W326" s="6"/>
      <c r="X326" s="6"/>
    </row>
    <row r="327" spans="1:24" ht="15.75" customHeight="1" x14ac:dyDescent="0.3">
      <c r="A327" s="4"/>
      <c r="B327" s="4"/>
      <c r="C327" s="3"/>
      <c r="D327" s="2"/>
      <c r="E327" s="2"/>
      <c r="F327" s="2"/>
      <c r="G327" s="2"/>
      <c r="H327" s="29" t="e">
        <f>G327/(J326+$B$3)*100</f>
        <v>#VALUE!</v>
      </c>
      <c r="I327" s="2"/>
      <c r="J327" s="2" t="str">
        <f t="shared" si="23"/>
        <v/>
      </c>
      <c r="K327" s="2">
        <f>IF(J327&lt;MAX($J$14:$J327),J327-MAX($J$14:$J327),0)</f>
        <v>0</v>
      </c>
      <c r="L327" s="9" t="e">
        <f t="shared" si="24"/>
        <v>#VALUE!</v>
      </c>
      <c r="M327" s="3">
        <f t="shared" si="25"/>
        <v>52</v>
      </c>
      <c r="N327" s="3">
        <f t="shared" si="26"/>
        <v>52</v>
      </c>
      <c r="O327" s="24">
        <f t="shared" si="27"/>
        <v>0</v>
      </c>
      <c r="P327" s="3"/>
      <c r="Q327" s="3"/>
      <c r="R327" s="3"/>
      <c r="S327" s="5"/>
      <c r="T327" s="3"/>
      <c r="U327" s="3"/>
      <c r="V327" s="6"/>
      <c r="W327" s="6"/>
      <c r="X327" s="6"/>
    </row>
    <row r="328" spans="1:24" ht="15.75" customHeight="1" x14ac:dyDescent="0.3">
      <c r="A328" s="4"/>
      <c r="B328" s="4"/>
      <c r="C328" s="3"/>
      <c r="D328" s="2"/>
      <c r="E328" s="2"/>
      <c r="F328" s="2"/>
      <c r="G328" s="2"/>
      <c r="H328" s="29" t="e">
        <f>G328/(J326+$B$3)*100</f>
        <v>#VALUE!</v>
      </c>
      <c r="I328" s="2"/>
      <c r="J328" s="2" t="str">
        <f t="shared" si="23"/>
        <v/>
      </c>
      <c r="K328" s="2">
        <f>IF(J328&lt;MAX($J$14:$J328),J328-MAX($J$14:$J328),0)</f>
        <v>0</v>
      </c>
      <c r="L328" s="9" t="e">
        <f t="shared" si="24"/>
        <v>#VALUE!</v>
      </c>
      <c r="M328" s="3">
        <f t="shared" si="25"/>
        <v>52</v>
      </c>
      <c r="N328" s="3">
        <f t="shared" si="26"/>
        <v>52</v>
      </c>
      <c r="O328" s="24">
        <f t="shared" si="27"/>
        <v>0</v>
      </c>
      <c r="P328" s="3"/>
      <c r="Q328" s="3"/>
      <c r="R328" s="3"/>
      <c r="S328" s="5"/>
      <c r="T328" s="3"/>
      <c r="U328" s="3"/>
      <c r="V328" s="6"/>
      <c r="W328" s="6"/>
      <c r="X328" s="6"/>
    </row>
    <row r="329" spans="1:24" ht="15.75" customHeight="1" x14ac:dyDescent="0.3">
      <c r="A329" s="4"/>
      <c r="B329" s="4"/>
      <c r="C329" s="3"/>
      <c r="D329" s="2"/>
      <c r="E329" s="2"/>
      <c r="F329" s="2"/>
      <c r="G329" s="2"/>
      <c r="H329" s="29" t="e">
        <f>G329/(J328+$B$3)*100</f>
        <v>#VALUE!</v>
      </c>
      <c r="I329" s="2"/>
      <c r="J329" s="2" t="str">
        <f t="shared" si="23"/>
        <v/>
      </c>
      <c r="K329" s="2">
        <f>IF(J329&lt;MAX($J$14:$J329),J329-MAX($J$14:$J329),0)</f>
        <v>0</v>
      </c>
      <c r="L329" s="9" t="e">
        <f t="shared" si="24"/>
        <v>#VALUE!</v>
      </c>
      <c r="M329" s="3">
        <f t="shared" si="25"/>
        <v>52</v>
      </c>
      <c r="N329" s="3">
        <f t="shared" si="26"/>
        <v>52</v>
      </c>
      <c r="O329" s="24">
        <f t="shared" si="27"/>
        <v>0</v>
      </c>
      <c r="P329" s="3"/>
      <c r="Q329" s="3"/>
      <c r="R329" s="3"/>
      <c r="S329" s="5"/>
      <c r="T329" s="3"/>
      <c r="U329" s="3"/>
      <c r="V329" s="6"/>
      <c r="W329" s="6"/>
      <c r="X329" s="6"/>
    </row>
    <row r="330" spans="1:24" ht="15.75" customHeight="1" x14ac:dyDescent="0.3">
      <c r="A330" s="4"/>
      <c r="B330" s="4"/>
      <c r="C330" s="3"/>
      <c r="D330" s="2"/>
      <c r="E330" s="2"/>
      <c r="F330" s="2"/>
      <c r="G330" s="2"/>
      <c r="H330" s="29" t="e">
        <f>G330/(J329+$B$3)*100</f>
        <v>#VALUE!</v>
      </c>
      <c r="I330" s="2"/>
      <c r="J330" s="2" t="str">
        <f t="shared" si="23"/>
        <v/>
      </c>
      <c r="K330" s="2">
        <f>IF(J330&lt;MAX($J$14:$J330),J330-MAX($J$14:$J330),0)</f>
        <v>0</v>
      </c>
      <c r="L330" s="9" t="e">
        <f t="shared" si="24"/>
        <v>#VALUE!</v>
      </c>
      <c r="M330" s="3">
        <f t="shared" si="25"/>
        <v>52</v>
      </c>
      <c r="N330" s="3">
        <f t="shared" si="26"/>
        <v>52</v>
      </c>
      <c r="O330" s="24">
        <f t="shared" si="27"/>
        <v>0</v>
      </c>
      <c r="P330" s="3"/>
      <c r="Q330" s="3"/>
      <c r="R330" s="3"/>
      <c r="S330" s="5"/>
      <c r="T330" s="3"/>
      <c r="U330" s="3"/>
      <c r="V330" s="6"/>
      <c r="W330" s="6"/>
      <c r="X330" s="6"/>
    </row>
    <row r="331" spans="1:24" ht="15.75" customHeight="1" x14ac:dyDescent="0.3">
      <c r="A331" s="4"/>
      <c r="B331" s="4"/>
      <c r="C331" s="3"/>
      <c r="D331" s="2"/>
      <c r="E331" s="2"/>
      <c r="F331" s="2"/>
      <c r="G331" s="2"/>
      <c r="H331" s="29" t="e">
        <f>G331/(J330+$B$3)*100</f>
        <v>#VALUE!</v>
      </c>
      <c r="I331" s="2"/>
      <c r="J331" s="2" t="str">
        <f t="shared" si="23"/>
        <v/>
      </c>
      <c r="K331" s="2">
        <f>IF(J331&lt;MAX($J$14:$J331),J331-MAX($J$14:$J331),0)</f>
        <v>0</v>
      </c>
      <c r="L331" s="9" t="e">
        <f t="shared" si="24"/>
        <v>#VALUE!</v>
      </c>
      <c r="M331" s="3">
        <f t="shared" si="25"/>
        <v>52</v>
      </c>
      <c r="N331" s="3">
        <f t="shared" si="26"/>
        <v>52</v>
      </c>
      <c r="O331" s="24">
        <f t="shared" si="27"/>
        <v>0</v>
      </c>
      <c r="P331" s="3"/>
      <c r="Q331" s="3"/>
      <c r="R331" s="3"/>
      <c r="S331" s="5"/>
      <c r="T331" s="3"/>
      <c r="U331" s="3"/>
      <c r="V331" s="6"/>
      <c r="W331" s="6"/>
      <c r="X331" s="6"/>
    </row>
    <row r="332" spans="1:24" ht="15.75" customHeight="1" x14ac:dyDescent="0.3">
      <c r="A332" s="4"/>
      <c r="B332" s="4"/>
      <c r="C332" s="3"/>
      <c r="D332" s="2"/>
      <c r="E332" s="2"/>
      <c r="F332" s="2"/>
      <c r="G332" s="2"/>
      <c r="H332" s="29" t="e">
        <f>G332/(J330+$B$3)*100</f>
        <v>#VALUE!</v>
      </c>
      <c r="I332" s="2"/>
      <c r="J332" s="2" t="str">
        <f t="shared" si="23"/>
        <v/>
      </c>
      <c r="K332" s="2">
        <f>IF(J332&lt;MAX($J$14:$J332),J332-MAX($J$14:$J332),0)</f>
        <v>0</v>
      </c>
      <c r="L332" s="9" t="e">
        <f t="shared" si="24"/>
        <v>#VALUE!</v>
      </c>
      <c r="M332" s="3">
        <f t="shared" si="25"/>
        <v>52</v>
      </c>
      <c r="N332" s="3">
        <f t="shared" si="26"/>
        <v>52</v>
      </c>
      <c r="O332" s="24">
        <f t="shared" si="27"/>
        <v>0</v>
      </c>
      <c r="P332" s="3"/>
      <c r="Q332" s="3"/>
      <c r="R332" s="3"/>
      <c r="S332" s="5"/>
      <c r="T332" s="3"/>
      <c r="U332" s="3"/>
      <c r="V332" s="6"/>
      <c r="W332" s="6"/>
      <c r="X332" s="6"/>
    </row>
    <row r="333" spans="1:24" ht="15.75" customHeight="1" x14ac:dyDescent="0.3">
      <c r="A333" s="4"/>
      <c r="B333" s="4"/>
      <c r="C333" s="3"/>
      <c r="D333" s="2"/>
      <c r="E333" s="2"/>
      <c r="F333" s="2"/>
      <c r="G333" s="2"/>
      <c r="H333" s="29" t="e">
        <f>G333/(J332+$B$3)*100</f>
        <v>#VALUE!</v>
      </c>
      <c r="I333" s="2"/>
      <c r="J333" s="2" t="str">
        <f t="shared" si="23"/>
        <v/>
      </c>
      <c r="K333" s="2">
        <f>IF(J333&lt;MAX($J$14:$J333),J333-MAX($J$14:$J333),0)</f>
        <v>0</v>
      </c>
      <c r="L333" s="9" t="e">
        <f t="shared" si="24"/>
        <v>#VALUE!</v>
      </c>
      <c r="M333" s="3">
        <f t="shared" si="25"/>
        <v>52</v>
      </c>
      <c r="N333" s="3">
        <f t="shared" si="26"/>
        <v>52</v>
      </c>
      <c r="O333" s="24">
        <f t="shared" si="27"/>
        <v>0</v>
      </c>
      <c r="P333" s="3"/>
      <c r="Q333" s="3"/>
      <c r="R333" s="3"/>
      <c r="S333" s="5"/>
      <c r="T333" s="3"/>
      <c r="U333" s="3"/>
      <c r="V333" s="6"/>
      <c r="W333" s="6"/>
      <c r="X333" s="6"/>
    </row>
    <row r="334" spans="1:24" ht="15.75" customHeight="1" x14ac:dyDescent="0.3">
      <c r="A334" s="4"/>
      <c r="B334" s="4"/>
      <c r="C334" s="3"/>
      <c r="D334" s="2"/>
      <c r="E334" s="2"/>
      <c r="F334" s="2"/>
      <c r="G334" s="2"/>
      <c r="H334" s="29" t="e">
        <f>G334/(J333+$B$3)*100</f>
        <v>#VALUE!</v>
      </c>
      <c r="I334" s="2"/>
      <c r="J334" s="2" t="str">
        <f t="shared" si="23"/>
        <v/>
      </c>
      <c r="K334" s="2">
        <f>IF(J334&lt;MAX($J$14:$J334),J334-MAX($J$14:$J334),0)</f>
        <v>0</v>
      </c>
      <c r="L334" s="9" t="e">
        <f t="shared" si="24"/>
        <v>#VALUE!</v>
      </c>
      <c r="M334" s="3">
        <f t="shared" si="25"/>
        <v>52</v>
      </c>
      <c r="N334" s="3">
        <f t="shared" si="26"/>
        <v>52</v>
      </c>
      <c r="O334" s="24">
        <f t="shared" si="27"/>
        <v>0</v>
      </c>
      <c r="P334" s="3"/>
      <c r="Q334" s="3"/>
      <c r="R334" s="3"/>
      <c r="S334" s="5"/>
      <c r="T334" s="3"/>
      <c r="U334" s="3"/>
      <c r="V334" s="6"/>
      <c r="W334" s="6"/>
      <c r="X334" s="6"/>
    </row>
    <row r="335" spans="1:24" ht="15.75" customHeight="1" x14ac:dyDescent="0.3">
      <c r="A335" s="4"/>
      <c r="B335" s="4"/>
      <c r="C335" s="3"/>
      <c r="D335" s="2"/>
      <c r="E335" s="2"/>
      <c r="F335" s="2"/>
      <c r="G335" s="2"/>
      <c r="H335" s="29" t="e">
        <f>G335/(J334+$B$3)*100</f>
        <v>#VALUE!</v>
      </c>
      <c r="I335" s="2"/>
      <c r="J335" s="2" t="str">
        <f t="shared" ref="J335:J398" si="28">IF(I335&lt;&gt;0,J334+I335,"")</f>
        <v/>
      </c>
      <c r="K335" s="2">
        <f>IF(J335&lt;MAX($J$14:$J335),J335-MAX($J$14:$J335),0)</f>
        <v>0</v>
      </c>
      <c r="L335" s="9" t="e">
        <f t="shared" ref="L335:L398" si="29">K335/(J334+$B$3)</f>
        <v>#VALUE!</v>
      </c>
      <c r="M335" s="3">
        <f t="shared" ref="M335:M398" si="30">WEEKNUM(A335,21)</f>
        <v>52</v>
      </c>
      <c r="N335" s="3">
        <f t="shared" ref="N335:N398" si="31">WEEKNUM(B335,21)</f>
        <v>52</v>
      </c>
      <c r="O335" s="24">
        <f t="shared" ref="O335:O398" si="32">B335-A335</f>
        <v>0</v>
      </c>
      <c r="P335" s="3"/>
      <c r="Q335" s="3"/>
      <c r="R335" s="3"/>
      <c r="S335" s="5"/>
      <c r="T335" s="3"/>
      <c r="U335" s="3"/>
      <c r="V335" s="6"/>
      <c r="W335" s="6"/>
      <c r="X335" s="6"/>
    </row>
    <row r="336" spans="1:24" ht="15.75" customHeight="1" x14ac:dyDescent="0.3">
      <c r="A336" s="4"/>
      <c r="B336" s="4"/>
      <c r="C336" s="3"/>
      <c r="D336" s="2"/>
      <c r="E336" s="2"/>
      <c r="F336" s="2"/>
      <c r="G336" s="2"/>
      <c r="H336" s="29" t="e">
        <f>G336/(J334+$B$3)*100</f>
        <v>#VALUE!</v>
      </c>
      <c r="I336" s="2"/>
      <c r="J336" s="2" t="str">
        <f t="shared" si="28"/>
        <v/>
      </c>
      <c r="K336" s="2">
        <f>IF(J336&lt;MAX($J$14:$J336),J336-MAX($J$14:$J336),0)</f>
        <v>0</v>
      </c>
      <c r="L336" s="9" t="e">
        <f t="shared" si="29"/>
        <v>#VALUE!</v>
      </c>
      <c r="M336" s="3">
        <f t="shared" si="30"/>
        <v>52</v>
      </c>
      <c r="N336" s="3">
        <f t="shared" si="31"/>
        <v>52</v>
      </c>
      <c r="O336" s="24">
        <f t="shared" si="32"/>
        <v>0</v>
      </c>
      <c r="P336" s="3"/>
      <c r="Q336" s="3"/>
      <c r="R336" s="3"/>
      <c r="S336" s="5"/>
      <c r="T336" s="3"/>
      <c r="U336" s="3"/>
      <c r="V336" s="6"/>
      <c r="W336" s="6"/>
      <c r="X336" s="6"/>
    </row>
    <row r="337" spans="1:24" ht="15.75" customHeight="1" x14ac:dyDescent="0.3">
      <c r="A337" s="4"/>
      <c r="B337" s="4"/>
      <c r="C337" s="3"/>
      <c r="D337" s="2"/>
      <c r="E337" s="2"/>
      <c r="F337" s="2"/>
      <c r="G337" s="2"/>
      <c r="H337" s="29" t="e">
        <f>G337/(J336+$B$3)*100</f>
        <v>#VALUE!</v>
      </c>
      <c r="I337" s="2"/>
      <c r="J337" s="2" t="str">
        <f t="shared" si="28"/>
        <v/>
      </c>
      <c r="K337" s="2">
        <f>IF(J337&lt;MAX($J$14:$J337),J337-MAX($J$14:$J337),0)</f>
        <v>0</v>
      </c>
      <c r="L337" s="9" t="e">
        <f t="shared" si="29"/>
        <v>#VALUE!</v>
      </c>
      <c r="M337" s="3">
        <f t="shared" si="30"/>
        <v>52</v>
      </c>
      <c r="N337" s="3">
        <f t="shared" si="31"/>
        <v>52</v>
      </c>
      <c r="O337" s="24">
        <f t="shared" si="32"/>
        <v>0</v>
      </c>
      <c r="P337" s="3"/>
      <c r="Q337" s="3"/>
      <c r="R337" s="3"/>
      <c r="S337" s="5"/>
      <c r="T337" s="3"/>
      <c r="U337" s="3"/>
      <c r="V337" s="6"/>
      <c r="W337" s="6"/>
      <c r="X337" s="6"/>
    </row>
    <row r="338" spans="1:24" ht="15.75" customHeight="1" x14ac:dyDescent="0.3">
      <c r="A338" s="4"/>
      <c r="B338" s="4"/>
      <c r="C338" s="3"/>
      <c r="D338" s="2"/>
      <c r="E338" s="2"/>
      <c r="F338" s="2"/>
      <c r="G338" s="2"/>
      <c r="H338" s="29" t="e">
        <f>G338/(J337+$B$3)*100</f>
        <v>#VALUE!</v>
      </c>
      <c r="I338" s="2"/>
      <c r="J338" s="2" t="str">
        <f t="shared" si="28"/>
        <v/>
      </c>
      <c r="K338" s="2">
        <f>IF(J338&lt;MAX($J$14:$J338),J338-MAX($J$14:$J338),0)</f>
        <v>0</v>
      </c>
      <c r="L338" s="9" t="e">
        <f t="shared" si="29"/>
        <v>#VALUE!</v>
      </c>
      <c r="M338" s="3">
        <f t="shared" si="30"/>
        <v>52</v>
      </c>
      <c r="N338" s="3">
        <f t="shared" si="31"/>
        <v>52</v>
      </c>
      <c r="O338" s="24">
        <f t="shared" si="32"/>
        <v>0</v>
      </c>
      <c r="P338" s="3"/>
      <c r="Q338" s="3"/>
      <c r="R338" s="3"/>
      <c r="S338" s="5"/>
      <c r="T338" s="3"/>
      <c r="U338" s="3"/>
      <c r="V338" s="6"/>
      <c r="W338" s="6"/>
      <c r="X338" s="6"/>
    </row>
    <row r="339" spans="1:24" ht="15.75" customHeight="1" x14ac:dyDescent="0.3">
      <c r="A339" s="4"/>
      <c r="B339" s="4"/>
      <c r="C339" s="3"/>
      <c r="D339" s="2"/>
      <c r="E339" s="2"/>
      <c r="F339" s="2"/>
      <c r="G339" s="2"/>
      <c r="H339" s="29" t="e">
        <f>G339/(J338+$B$3)*100</f>
        <v>#VALUE!</v>
      </c>
      <c r="I339" s="2"/>
      <c r="J339" s="2" t="str">
        <f t="shared" si="28"/>
        <v/>
      </c>
      <c r="K339" s="2">
        <f>IF(J339&lt;MAX($J$14:$J339),J339-MAX($J$14:$J339),0)</f>
        <v>0</v>
      </c>
      <c r="L339" s="9" t="e">
        <f t="shared" si="29"/>
        <v>#VALUE!</v>
      </c>
      <c r="M339" s="3">
        <f t="shared" si="30"/>
        <v>52</v>
      </c>
      <c r="N339" s="3">
        <f t="shared" si="31"/>
        <v>52</v>
      </c>
      <c r="O339" s="24">
        <f t="shared" si="32"/>
        <v>0</v>
      </c>
      <c r="P339" s="3"/>
      <c r="Q339" s="3"/>
      <c r="R339" s="3"/>
      <c r="S339" s="5"/>
      <c r="T339" s="3"/>
      <c r="U339" s="3"/>
      <c r="V339" s="6"/>
      <c r="W339" s="6"/>
      <c r="X339" s="6"/>
    </row>
    <row r="340" spans="1:24" ht="15.75" customHeight="1" x14ac:dyDescent="0.3">
      <c r="A340" s="4"/>
      <c r="B340" s="4"/>
      <c r="C340" s="3"/>
      <c r="D340" s="2"/>
      <c r="E340" s="2"/>
      <c r="F340" s="2"/>
      <c r="G340" s="2"/>
      <c r="H340" s="29" t="e">
        <f>G340/(J338+$B$3)*100</f>
        <v>#VALUE!</v>
      </c>
      <c r="I340" s="2"/>
      <c r="J340" s="2" t="str">
        <f t="shared" si="28"/>
        <v/>
      </c>
      <c r="K340" s="2">
        <f>IF(J340&lt;MAX($J$14:$J340),J340-MAX($J$14:$J340),0)</f>
        <v>0</v>
      </c>
      <c r="L340" s="9" t="e">
        <f t="shared" si="29"/>
        <v>#VALUE!</v>
      </c>
      <c r="M340" s="3">
        <f t="shared" si="30"/>
        <v>52</v>
      </c>
      <c r="N340" s="3">
        <f t="shared" si="31"/>
        <v>52</v>
      </c>
      <c r="O340" s="24">
        <f t="shared" si="32"/>
        <v>0</v>
      </c>
      <c r="P340" s="3"/>
      <c r="Q340" s="3"/>
      <c r="R340" s="3"/>
      <c r="S340" s="5"/>
      <c r="T340" s="3"/>
      <c r="U340" s="3"/>
      <c r="V340" s="6"/>
      <c r="W340" s="6"/>
      <c r="X340" s="6"/>
    </row>
    <row r="341" spans="1:24" ht="15.75" customHeight="1" x14ac:dyDescent="0.3">
      <c r="A341" s="4"/>
      <c r="B341" s="4"/>
      <c r="C341" s="3"/>
      <c r="D341" s="2"/>
      <c r="E341" s="2"/>
      <c r="F341" s="2"/>
      <c r="G341" s="2"/>
      <c r="H341" s="29" t="e">
        <f>G341/(J340+$B$3)*100</f>
        <v>#VALUE!</v>
      </c>
      <c r="I341" s="2"/>
      <c r="J341" s="2" t="str">
        <f t="shared" si="28"/>
        <v/>
      </c>
      <c r="K341" s="2">
        <f>IF(J341&lt;MAX($J$14:$J341),J341-MAX($J$14:$J341),0)</f>
        <v>0</v>
      </c>
      <c r="L341" s="9" t="e">
        <f t="shared" si="29"/>
        <v>#VALUE!</v>
      </c>
      <c r="M341" s="3">
        <f t="shared" si="30"/>
        <v>52</v>
      </c>
      <c r="N341" s="3">
        <f t="shared" si="31"/>
        <v>52</v>
      </c>
      <c r="O341" s="24">
        <f t="shared" si="32"/>
        <v>0</v>
      </c>
      <c r="P341" s="3"/>
      <c r="Q341" s="3"/>
      <c r="R341" s="3"/>
      <c r="S341" s="5"/>
      <c r="T341" s="3"/>
      <c r="U341" s="3"/>
      <c r="V341" s="6"/>
      <c r="W341" s="6"/>
      <c r="X341" s="6"/>
    </row>
    <row r="342" spans="1:24" ht="15.75" customHeight="1" x14ac:dyDescent="0.3">
      <c r="A342" s="4"/>
      <c r="B342" s="4"/>
      <c r="C342" s="3"/>
      <c r="D342" s="2"/>
      <c r="E342" s="2"/>
      <c r="F342" s="2"/>
      <c r="G342" s="2"/>
      <c r="H342" s="29" t="e">
        <f>G342/(J341+$B$3)*100</f>
        <v>#VALUE!</v>
      </c>
      <c r="I342" s="2"/>
      <c r="J342" s="2" t="str">
        <f t="shared" si="28"/>
        <v/>
      </c>
      <c r="K342" s="2">
        <f>IF(J342&lt;MAX($J$14:$J342),J342-MAX($J$14:$J342),0)</f>
        <v>0</v>
      </c>
      <c r="L342" s="9" t="e">
        <f t="shared" si="29"/>
        <v>#VALUE!</v>
      </c>
      <c r="M342" s="3">
        <f t="shared" si="30"/>
        <v>52</v>
      </c>
      <c r="N342" s="3">
        <f t="shared" si="31"/>
        <v>52</v>
      </c>
      <c r="O342" s="24">
        <f t="shared" si="32"/>
        <v>0</v>
      </c>
      <c r="P342" s="3"/>
      <c r="Q342" s="3"/>
      <c r="R342" s="3"/>
      <c r="S342" s="5"/>
      <c r="T342" s="3"/>
      <c r="U342" s="3"/>
      <c r="V342" s="6"/>
      <c r="W342" s="6"/>
      <c r="X342" s="6"/>
    </row>
    <row r="343" spans="1:24" ht="15.75" customHeight="1" x14ac:dyDescent="0.3">
      <c r="A343" s="4"/>
      <c r="B343" s="4"/>
      <c r="C343" s="3"/>
      <c r="D343" s="2"/>
      <c r="E343" s="2"/>
      <c r="F343" s="2"/>
      <c r="G343" s="2"/>
      <c r="H343" s="29" t="e">
        <f>G343/(J342+$B$3)*100</f>
        <v>#VALUE!</v>
      </c>
      <c r="I343" s="2"/>
      <c r="J343" s="2" t="str">
        <f t="shared" si="28"/>
        <v/>
      </c>
      <c r="K343" s="2">
        <f>IF(J343&lt;MAX($J$14:$J343),J343-MAX($J$14:$J343),0)</f>
        <v>0</v>
      </c>
      <c r="L343" s="9" t="e">
        <f t="shared" si="29"/>
        <v>#VALUE!</v>
      </c>
      <c r="M343" s="3">
        <f t="shared" si="30"/>
        <v>52</v>
      </c>
      <c r="N343" s="3">
        <f t="shared" si="31"/>
        <v>52</v>
      </c>
      <c r="O343" s="24">
        <f t="shared" si="32"/>
        <v>0</v>
      </c>
      <c r="P343" s="3"/>
      <c r="Q343" s="3"/>
      <c r="R343" s="3"/>
      <c r="S343" s="5"/>
      <c r="T343" s="3"/>
      <c r="U343" s="3"/>
      <c r="V343" s="6"/>
      <c r="W343" s="6"/>
      <c r="X343" s="6"/>
    </row>
    <row r="344" spans="1:24" ht="15.75" customHeight="1" x14ac:dyDescent="0.3">
      <c r="A344" s="36"/>
      <c r="B344" s="36"/>
      <c r="D344" s="36"/>
      <c r="E344" s="36"/>
      <c r="F344" s="36"/>
      <c r="G344" s="36"/>
      <c r="H344" s="29" t="e">
        <f>G344/(J342+$B$3)*100</f>
        <v>#VALUE!</v>
      </c>
      <c r="I344" s="2"/>
      <c r="J344" s="2" t="str">
        <f t="shared" si="28"/>
        <v/>
      </c>
      <c r="K344" s="2">
        <f>IF(J344&lt;MAX($J$14:$J344),J344-MAX($J$14:$J344),0)</f>
        <v>0</v>
      </c>
      <c r="L344" s="9" t="e">
        <f t="shared" si="29"/>
        <v>#VALUE!</v>
      </c>
      <c r="M344" s="3">
        <f t="shared" si="30"/>
        <v>52</v>
      </c>
      <c r="N344" s="3">
        <f t="shared" si="31"/>
        <v>52</v>
      </c>
      <c r="O344" s="24">
        <f t="shared" si="32"/>
        <v>0</v>
      </c>
      <c r="P344" s="3"/>
      <c r="Q344" s="3"/>
      <c r="R344" s="3"/>
      <c r="S344" s="5"/>
      <c r="T344" s="3"/>
      <c r="U344" s="3"/>
      <c r="V344" s="6"/>
      <c r="W344" s="6"/>
      <c r="X344" s="6"/>
    </row>
    <row r="345" spans="1:24" ht="15.75" customHeight="1" x14ac:dyDescent="0.3">
      <c r="A345" s="36"/>
      <c r="B345" s="36"/>
      <c r="D345" s="36"/>
      <c r="E345" s="36"/>
      <c r="F345" s="36"/>
      <c r="G345" s="36"/>
      <c r="H345" s="29" t="e">
        <f>G345/(J344+$B$3)*100</f>
        <v>#VALUE!</v>
      </c>
      <c r="I345" s="2"/>
      <c r="J345" s="2" t="str">
        <f t="shared" si="28"/>
        <v/>
      </c>
      <c r="K345" s="2">
        <f>IF(J345&lt;MAX($J$14:$J345),J345-MAX($J$14:$J345),0)</f>
        <v>0</v>
      </c>
      <c r="L345" s="9" t="e">
        <f t="shared" si="29"/>
        <v>#VALUE!</v>
      </c>
      <c r="M345" s="3">
        <f t="shared" si="30"/>
        <v>52</v>
      </c>
      <c r="N345" s="3">
        <f t="shared" si="31"/>
        <v>52</v>
      </c>
      <c r="O345" s="24">
        <f t="shared" si="32"/>
        <v>0</v>
      </c>
      <c r="P345" s="3"/>
      <c r="Q345" s="3"/>
      <c r="R345" s="3"/>
      <c r="S345" s="5"/>
      <c r="T345" s="3"/>
      <c r="U345" s="3"/>
      <c r="V345" s="6"/>
      <c r="W345" s="6"/>
      <c r="X345" s="6"/>
    </row>
    <row r="346" spans="1:24" ht="15.75" customHeight="1" x14ac:dyDescent="0.3">
      <c r="A346" s="36"/>
      <c r="B346" s="36"/>
      <c r="D346" s="36"/>
      <c r="E346" s="36"/>
      <c r="F346" s="36"/>
      <c r="G346" s="36"/>
      <c r="H346" s="29" t="e">
        <f>G346/(J345+$B$3)*100</f>
        <v>#VALUE!</v>
      </c>
      <c r="I346" s="2"/>
      <c r="J346" s="2" t="str">
        <f t="shared" si="28"/>
        <v/>
      </c>
      <c r="K346" s="2">
        <f>IF(J346&lt;MAX($J$14:$J346),J346-MAX($J$14:$J346),0)</f>
        <v>0</v>
      </c>
      <c r="L346" s="9" t="e">
        <f t="shared" si="29"/>
        <v>#VALUE!</v>
      </c>
      <c r="M346" s="3">
        <f t="shared" si="30"/>
        <v>52</v>
      </c>
      <c r="N346" s="3">
        <f t="shared" si="31"/>
        <v>52</v>
      </c>
      <c r="O346" s="24">
        <f t="shared" si="32"/>
        <v>0</v>
      </c>
      <c r="P346" s="3"/>
      <c r="Q346" s="3"/>
      <c r="R346" s="3"/>
      <c r="S346" s="5"/>
      <c r="T346" s="3"/>
      <c r="U346" s="3"/>
      <c r="V346" s="6"/>
      <c r="W346" s="6"/>
      <c r="X346" s="6"/>
    </row>
    <row r="347" spans="1:24" ht="15.75" customHeight="1" x14ac:dyDescent="0.3">
      <c r="A347" s="36"/>
      <c r="B347" s="36"/>
      <c r="D347" s="36"/>
      <c r="E347" s="36"/>
      <c r="F347" s="36"/>
      <c r="G347" s="36"/>
      <c r="H347" s="29" t="e">
        <f>G347/(J346+$B$3)*100</f>
        <v>#VALUE!</v>
      </c>
      <c r="I347" s="2"/>
      <c r="J347" s="2" t="str">
        <f t="shared" si="28"/>
        <v/>
      </c>
      <c r="K347" s="2">
        <f>IF(J347&lt;MAX($J$14:$J347),J347-MAX($J$14:$J347),0)</f>
        <v>0</v>
      </c>
      <c r="L347" s="9" t="e">
        <f t="shared" si="29"/>
        <v>#VALUE!</v>
      </c>
      <c r="M347" s="3">
        <f t="shared" si="30"/>
        <v>52</v>
      </c>
      <c r="N347" s="3">
        <f t="shared" si="31"/>
        <v>52</v>
      </c>
      <c r="O347" s="24">
        <f t="shared" si="32"/>
        <v>0</v>
      </c>
      <c r="P347" s="3"/>
      <c r="Q347" s="3"/>
      <c r="R347" s="3"/>
      <c r="S347" s="5"/>
      <c r="T347" s="3"/>
      <c r="U347" s="3"/>
      <c r="V347" s="6"/>
      <c r="W347" s="6"/>
      <c r="X347" s="6"/>
    </row>
    <row r="348" spans="1:24" ht="15.75" customHeight="1" x14ac:dyDescent="0.3">
      <c r="A348" s="36"/>
      <c r="B348" s="36"/>
      <c r="D348" s="36"/>
      <c r="E348" s="36"/>
      <c r="F348" s="36"/>
      <c r="G348" s="36"/>
      <c r="H348" s="29" t="e">
        <f>G348/(J346+$B$3)*100</f>
        <v>#VALUE!</v>
      </c>
      <c r="I348" s="2"/>
      <c r="J348" s="2" t="str">
        <f t="shared" si="28"/>
        <v/>
      </c>
      <c r="K348" s="2">
        <f>IF(J348&lt;MAX($J$14:$J348),J348-MAX($J$14:$J348),0)</f>
        <v>0</v>
      </c>
      <c r="L348" s="9" t="e">
        <f t="shared" si="29"/>
        <v>#VALUE!</v>
      </c>
      <c r="M348" s="3">
        <f t="shared" si="30"/>
        <v>52</v>
      </c>
      <c r="N348" s="3">
        <f t="shared" si="31"/>
        <v>52</v>
      </c>
      <c r="O348" s="24">
        <f t="shared" si="32"/>
        <v>0</v>
      </c>
      <c r="P348" s="3"/>
      <c r="Q348" s="3"/>
      <c r="R348" s="3"/>
      <c r="S348" s="5"/>
      <c r="T348" s="3"/>
      <c r="U348" s="3"/>
      <c r="V348" s="6"/>
      <c r="W348" s="6"/>
      <c r="X348" s="6"/>
    </row>
    <row r="349" spans="1:24" ht="15.75" customHeight="1" x14ac:dyDescent="0.3">
      <c r="A349" s="36"/>
      <c r="B349" s="36"/>
      <c r="D349" s="36"/>
      <c r="E349" s="36"/>
      <c r="F349" s="36"/>
      <c r="G349" s="36"/>
      <c r="H349" s="29" t="e">
        <f>G349/(J348+$B$3)*100</f>
        <v>#VALUE!</v>
      </c>
      <c r="I349" s="2"/>
      <c r="J349" s="2" t="str">
        <f t="shared" si="28"/>
        <v/>
      </c>
      <c r="K349" s="2">
        <f>IF(J349&lt;MAX($J$14:$J349),J349-MAX($J$14:$J349),0)</f>
        <v>0</v>
      </c>
      <c r="L349" s="9" t="e">
        <f t="shared" si="29"/>
        <v>#VALUE!</v>
      </c>
      <c r="M349" s="3">
        <f t="shared" si="30"/>
        <v>52</v>
      </c>
      <c r="N349" s="3">
        <f t="shared" si="31"/>
        <v>52</v>
      </c>
      <c r="O349" s="24">
        <f t="shared" si="32"/>
        <v>0</v>
      </c>
      <c r="P349" s="3"/>
      <c r="Q349" s="3"/>
      <c r="R349" s="3"/>
      <c r="S349" s="5"/>
      <c r="T349" s="3"/>
      <c r="U349" s="3"/>
      <c r="V349" s="6"/>
      <c r="W349" s="6"/>
      <c r="X349" s="6"/>
    </row>
    <row r="350" spans="1:24" ht="15.75" customHeight="1" x14ac:dyDescent="0.3">
      <c r="A350" s="35"/>
      <c r="B350" s="35"/>
      <c r="D350" s="35"/>
      <c r="E350" s="35"/>
      <c r="F350" s="35"/>
      <c r="G350" s="35"/>
      <c r="H350" s="29" t="e">
        <f>G350/(J349+$B$3)*100</f>
        <v>#VALUE!</v>
      </c>
      <c r="I350" s="2"/>
      <c r="J350" s="2" t="str">
        <f t="shared" si="28"/>
        <v/>
      </c>
      <c r="K350" s="2">
        <f>IF(J350&lt;MAX($J$14:$J350),J350-MAX($J$14:$J350),0)</f>
        <v>0</v>
      </c>
      <c r="L350" s="9" t="e">
        <f t="shared" si="29"/>
        <v>#VALUE!</v>
      </c>
      <c r="M350" s="3">
        <f t="shared" si="30"/>
        <v>52</v>
      </c>
      <c r="N350" s="3">
        <f t="shared" si="31"/>
        <v>52</v>
      </c>
      <c r="O350" s="24">
        <f t="shared" si="32"/>
        <v>0</v>
      </c>
      <c r="P350" s="3"/>
      <c r="Q350" s="3"/>
      <c r="R350" s="3"/>
      <c r="S350" s="5"/>
      <c r="T350" s="3"/>
      <c r="U350" s="3"/>
      <c r="V350" s="6"/>
      <c r="W350" s="6"/>
      <c r="X350" s="6"/>
    </row>
    <row r="351" spans="1:24" ht="15.75" customHeight="1" x14ac:dyDescent="0.3">
      <c r="H351" s="29" t="e">
        <f>G351/(J350+$B$3)*100</f>
        <v>#VALUE!</v>
      </c>
      <c r="I351" s="2"/>
      <c r="J351" s="2" t="str">
        <f t="shared" si="28"/>
        <v/>
      </c>
      <c r="K351" s="2">
        <f>IF(J351&lt;MAX($J$14:$J351),J351-MAX($J$14:$J351),0)</f>
        <v>0</v>
      </c>
      <c r="L351" s="9" t="e">
        <f t="shared" si="29"/>
        <v>#VALUE!</v>
      </c>
      <c r="M351" s="3">
        <f t="shared" si="30"/>
        <v>52</v>
      </c>
      <c r="N351" s="3">
        <f t="shared" si="31"/>
        <v>52</v>
      </c>
      <c r="O351" s="24">
        <f t="shared" si="32"/>
        <v>0</v>
      </c>
      <c r="P351" s="3"/>
      <c r="Q351" s="3"/>
      <c r="R351" s="3"/>
      <c r="S351" s="5"/>
      <c r="T351" s="3"/>
      <c r="U351" s="3"/>
      <c r="V351" s="6"/>
      <c r="W351" s="6"/>
      <c r="X351" s="6"/>
    </row>
    <row r="352" spans="1:24" ht="15.75" customHeight="1" x14ac:dyDescent="0.3">
      <c r="H352" s="29" t="e">
        <f>G352/(J350+$B$3)*100</f>
        <v>#VALUE!</v>
      </c>
      <c r="I352" s="2"/>
      <c r="J352" s="2" t="str">
        <f t="shared" si="28"/>
        <v/>
      </c>
      <c r="K352" s="2">
        <f>IF(J352&lt;MAX($J$14:$J352),J352-MAX($J$14:$J352),0)</f>
        <v>0</v>
      </c>
      <c r="L352" s="9" t="e">
        <f t="shared" si="29"/>
        <v>#VALUE!</v>
      </c>
      <c r="M352" s="3">
        <f t="shared" si="30"/>
        <v>52</v>
      </c>
      <c r="N352" s="3">
        <f t="shared" si="31"/>
        <v>52</v>
      </c>
      <c r="O352" s="24">
        <f t="shared" si="32"/>
        <v>0</v>
      </c>
      <c r="P352" s="3"/>
      <c r="Q352" s="3"/>
      <c r="R352" s="3"/>
      <c r="S352" s="5"/>
      <c r="T352" s="3"/>
      <c r="U352" s="3"/>
      <c r="V352" s="6"/>
      <c r="W352" s="6"/>
      <c r="X352" s="6"/>
    </row>
    <row r="353" spans="8:24" ht="15.75" customHeight="1" x14ac:dyDescent="0.3">
      <c r="H353" s="29" t="e">
        <f>G353/(J352+$B$3)*100</f>
        <v>#VALUE!</v>
      </c>
      <c r="I353" s="2"/>
      <c r="J353" s="2" t="str">
        <f t="shared" si="28"/>
        <v/>
      </c>
      <c r="K353" s="2">
        <f>IF(J353&lt;MAX($J$14:$J353),J353-MAX($J$14:$J353),0)</f>
        <v>0</v>
      </c>
      <c r="L353" s="9" t="e">
        <f t="shared" si="29"/>
        <v>#VALUE!</v>
      </c>
      <c r="M353" s="3">
        <f t="shared" si="30"/>
        <v>52</v>
      </c>
      <c r="N353" s="3">
        <f t="shared" si="31"/>
        <v>52</v>
      </c>
      <c r="O353" s="24">
        <f t="shared" si="32"/>
        <v>0</v>
      </c>
      <c r="P353" s="3"/>
      <c r="Q353" s="3"/>
      <c r="R353" s="3"/>
      <c r="S353" s="5"/>
      <c r="T353" s="3"/>
      <c r="U353" s="3"/>
      <c r="V353" s="6"/>
      <c r="W353" s="6"/>
      <c r="X353" s="6"/>
    </row>
    <row r="354" spans="8:24" ht="15.75" customHeight="1" x14ac:dyDescent="0.3">
      <c r="H354" s="29" t="e">
        <f>G354/(J353+$B$3)*100</f>
        <v>#VALUE!</v>
      </c>
      <c r="I354" s="2"/>
      <c r="J354" s="2" t="str">
        <f t="shared" si="28"/>
        <v/>
      </c>
      <c r="K354" s="2">
        <f>IF(J354&lt;MAX($J$14:$J354),J354-MAX($J$14:$J354),0)</f>
        <v>0</v>
      </c>
      <c r="L354" s="9" t="e">
        <f t="shared" si="29"/>
        <v>#VALUE!</v>
      </c>
      <c r="M354" s="3">
        <f t="shared" si="30"/>
        <v>52</v>
      </c>
      <c r="N354" s="3">
        <f t="shared" si="31"/>
        <v>52</v>
      </c>
      <c r="O354" s="24">
        <f t="shared" si="32"/>
        <v>0</v>
      </c>
      <c r="P354" s="3"/>
      <c r="Q354" s="3"/>
      <c r="R354" s="3"/>
      <c r="S354" s="5"/>
      <c r="T354" s="3"/>
      <c r="U354" s="3"/>
      <c r="V354" s="6"/>
      <c r="W354" s="6"/>
      <c r="X354" s="6"/>
    </row>
    <row r="355" spans="8:24" ht="15.75" customHeight="1" x14ac:dyDescent="0.3">
      <c r="H355" s="29" t="e">
        <f>G355/(J354+$B$3)*100</f>
        <v>#VALUE!</v>
      </c>
      <c r="I355" s="2"/>
      <c r="J355" s="2" t="str">
        <f t="shared" si="28"/>
        <v/>
      </c>
      <c r="K355" s="2">
        <f>IF(J355&lt;MAX($J$14:$J355),J355-MAX($J$14:$J355),0)</f>
        <v>0</v>
      </c>
      <c r="L355" s="9" t="e">
        <f t="shared" si="29"/>
        <v>#VALUE!</v>
      </c>
      <c r="M355" s="3">
        <f t="shared" si="30"/>
        <v>52</v>
      </c>
      <c r="N355" s="3">
        <f t="shared" si="31"/>
        <v>52</v>
      </c>
      <c r="O355" s="24">
        <f t="shared" si="32"/>
        <v>0</v>
      </c>
      <c r="P355" s="3"/>
      <c r="Q355" s="3"/>
      <c r="R355" s="3"/>
      <c r="S355" s="5"/>
      <c r="T355" s="3"/>
      <c r="U355" s="3"/>
      <c r="V355" s="6"/>
      <c r="W355" s="6"/>
      <c r="X355" s="6"/>
    </row>
    <row r="356" spans="8:24" ht="15.75" customHeight="1" x14ac:dyDescent="0.3">
      <c r="H356" s="29" t="e">
        <f>G356/(J354+$B$3)*100</f>
        <v>#VALUE!</v>
      </c>
      <c r="I356" s="2"/>
      <c r="J356" s="2" t="str">
        <f t="shared" si="28"/>
        <v/>
      </c>
      <c r="K356" s="2">
        <f>IF(J356&lt;MAX($J$14:$J356),J356-MAX($J$14:$J356),0)</f>
        <v>0</v>
      </c>
      <c r="L356" s="9" t="e">
        <f t="shared" si="29"/>
        <v>#VALUE!</v>
      </c>
      <c r="M356" s="3">
        <f t="shared" si="30"/>
        <v>52</v>
      </c>
      <c r="N356" s="3">
        <f t="shared" si="31"/>
        <v>52</v>
      </c>
      <c r="O356" s="24">
        <f t="shared" si="32"/>
        <v>0</v>
      </c>
      <c r="P356" s="3"/>
      <c r="Q356" s="3"/>
      <c r="R356" s="3"/>
      <c r="S356" s="5"/>
      <c r="T356" s="3"/>
      <c r="U356" s="3"/>
      <c r="V356" s="6"/>
      <c r="W356" s="6"/>
      <c r="X356" s="6"/>
    </row>
    <row r="357" spans="8:24" ht="15.75" customHeight="1" x14ac:dyDescent="0.3">
      <c r="H357" s="29" t="e">
        <f>G357/(J356+$B$3)*100</f>
        <v>#VALUE!</v>
      </c>
      <c r="I357" s="2"/>
      <c r="J357" s="2" t="str">
        <f t="shared" si="28"/>
        <v/>
      </c>
      <c r="K357" s="2">
        <f>IF(J357&lt;MAX($J$14:$J357),J357-MAX($J$14:$J357),0)</f>
        <v>0</v>
      </c>
      <c r="L357" s="9" t="e">
        <f t="shared" si="29"/>
        <v>#VALUE!</v>
      </c>
      <c r="M357" s="3">
        <f t="shared" si="30"/>
        <v>52</v>
      </c>
      <c r="N357" s="3">
        <f t="shared" si="31"/>
        <v>52</v>
      </c>
      <c r="O357" s="24">
        <f t="shared" si="32"/>
        <v>0</v>
      </c>
      <c r="P357" s="3"/>
      <c r="Q357" s="3"/>
      <c r="R357" s="3"/>
      <c r="S357" s="5"/>
      <c r="T357" s="3"/>
      <c r="U357" s="3"/>
      <c r="V357" s="6"/>
      <c r="W357" s="6"/>
      <c r="X357" s="6"/>
    </row>
    <row r="358" spans="8:24" ht="15.75" customHeight="1" x14ac:dyDescent="0.3">
      <c r="H358" s="29" t="e">
        <f>G358/(J357+$B$3)*100</f>
        <v>#VALUE!</v>
      </c>
      <c r="I358" s="2"/>
      <c r="J358" s="2" t="str">
        <f t="shared" si="28"/>
        <v/>
      </c>
      <c r="K358" s="2">
        <f>IF(J358&lt;MAX($J$14:$J358),J358-MAX($J$14:$J358),0)</f>
        <v>0</v>
      </c>
      <c r="L358" s="9" t="e">
        <f t="shared" si="29"/>
        <v>#VALUE!</v>
      </c>
      <c r="M358" s="3">
        <f t="shared" si="30"/>
        <v>52</v>
      </c>
      <c r="N358" s="3">
        <f t="shared" si="31"/>
        <v>52</v>
      </c>
      <c r="O358" s="24">
        <f t="shared" si="32"/>
        <v>0</v>
      </c>
      <c r="P358" s="3"/>
      <c r="Q358" s="3"/>
      <c r="R358" s="3"/>
      <c r="S358" s="5"/>
      <c r="T358" s="3"/>
      <c r="U358" s="3"/>
      <c r="V358" s="6"/>
      <c r="W358" s="6"/>
      <c r="X358" s="6"/>
    </row>
    <row r="359" spans="8:24" ht="15.75" customHeight="1" x14ac:dyDescent="0.3">
      <c r="H359" s="29" t="e">
        <f>G359/(J358+$B$3)*100</f>
        <v>#VALUE!</v>
      </c>
      <c r="I359" s="2"/>
      <c r="J359" s="2" t="str">
        <f t="shared" si="28"/>
        <v/>
      </c>
      <c r="K359" s="2">
        <f>IF(J359&lt;MAX($J$14:$J359),J359-MAX($J$14:$J359),0)</f>
        <v>0</v>
      </c>
      <c r="L359" s="9" t="e">
        <f t="shared" si="29"/>
        <v>#VALUE!</v>
      </c>
      <c r="M359" s="3">
        <f t="shared" si="30"/>
        <v>52</v>
      </c>
      <c r="N359" s="3">
        <f t="shared" si="31"/>
        <v>52</v>
      </c>
      <c r="O359" s="24">
        <f t="shared" si="32"/>
        <v>0</v>
      </c>
      <c r="P359" s="3"/>
      <c r="Q359" s="3"/>
      <c r="R359" s="3"/>
      <c r="S359" s="5"/>
      <c r="T359" s="3"/>
      <c r="U359" s="3"/>
      <c r="V359" s="6"/>
      <c r="W359" s="6"/>
      <c r="X359" s="6"/>
    </row>
    <row r="360" spans="8:24" ht="15.75" customHeight="1" x14ac:dyDescent="0.3">
      <c r="H360" s="29" t="e">
        <f>G360/(J358+$B$3)*100</f>
        <v>#VALUE!</v>
      </c>
      <c r="I360" s="2"/>
      <c r="J360" s="2" t="str">
        <f t="shared" si="28"/>
        <v/>
      </c>
      <c r="K360" s="2">
        <f>IF(J360&lt;MAX($J$14:$J360),J360-MAX($J$14:$J360),0)</f>
        <v>0</v>
      </c>
      <c r="L360" s="9" t="e">
        <f t="shared" si="29"/>
        <v>#VALUE!</v>
      </c>
      <c r="M360" s="3">
        <f t="shared" si="30"/>
        <v>52</v>
      </c>
      <c r="N360" s="3">
        <f t="shared" si="31"/>
        <v>52</v>
      </c>
      <c r="O360" s="24">
        <f t="shared" si="32"/>
        <v>0</v>
      </c>
      <c r="P360" s="3"/>
      <c r="Q360" s="3"/>
      <c r="R360" s="3"/>
      <c r="S360" s="5"/>
      <c r="T360" s="3"/>
      <c r="U360" s="3"/>
      <c r="V360" s="6"/>
      <c r="W360" s="6"/>
      <c r="X360" s="6"/>
    </row>
    <row r="361" spans="8:24" ht="15.75" customHeight="1" x14ac:dyDescent="0.3">
      <c r="H361" s="29" t="e">
        <f>G361/(J360+$B$3)*100</f>
        <v>#VALUE!</v>
      </c>
      <c r="I361" s="2"/>
      <c r="J361" s="2" t="str">
        <f t="shared" si="28"/>
        <v/>
      </c>
      <c r="K361" s="2">
        <f>IF(J361&lt;MAX($J$14:$J361),J361-MAX($J$14:$J361),0)</f>
        <v>0</v>
      </c>
      <c r="L361" s="9" t="e">
        <f t="shared" si="29"/>
        <v>#VALUE!</v>
      </c>
      <c r="M361" s="3">
        <f t="shared" si="30"/>
        <v>52</v>
      </c>
      <c r="N361" s="3">
        <f t="shared" si="31"/>
        <v>52</v>
      </c>
      <c r="O361" s="24">
        <f t="shared" si="32"/>
        <v>0</v>
      </c>
      <c r="P361" s="3"/>
      <c r="Q361" s="3"/>
      <c r="R361" s="3"/>
      <c r="S361" s="5"/>
      <c r="T361" s="3"/>
      <c r="U361" s="3"/>
      <c r="V361" s="6"/>
      <c r="W361" s="6"/>
      <c r="X361" s="6"/>
    </row>
    <row r="362" spans="8:24" ht="15.75" customHeight="1" x14ac:dyDescent="0.3">
      <c r="H362" s="29" t="e">
        <f>G362/(J361+$B$3)*100</f>
        <v>#VALUE!</v>
      </c>
      <c r="I362" s="2"/>
      <c r="J362" s="2" t="str">
        <f t="shared" si="28"/>
        <v/>
      </c>
      <c r="K362" s="2">
        <f>IF(J362&lt;MAX($J$14:$J362),J362-MAX($J$14:$J362),0)</f>
        <v>0</v>
      </c>
      <c r="L362" s="9" t="e">
        <f t="shared" si="29"/>
        <v>#VALUE!</v>
      </c>
      <c r="M362" s="3">
        <f t="shared" si="30"/>
        <v>52</v>
      </c>
      <c r="N362" s="3">
        <f t="shared" si="31"/>
        <v>52</v>
      </c>
      <c r="O362" s="24">
        <f t="shared" si="32"/>
        <v>0</v>
      </c>
      <c r="P362" s="3"/>
      <c r="Q362" s="3"/>
      <c r="R362" s="3"/>
      <c r="S362" s="5"/>
      <c r="T362" s="3"/>
      <c r="U362" s="3"/>
      <c r="V362" s="6"/>
      <c r="W362" s="6"/>
      <c r="X362" s="6"/>
    </row>
    <row r="363" spans="8:24" ht="15.75" customHeight="1" x14ac:dyDescent="0.3">
      <c r="H363" s="29" t="e">
        <f>G363/(J362+$B$3)*100</f>
        <v>#VALUE!</v>
      </c>
      <c r="I363" s="2"/>
      <c r="J363" s="2" t="str">
        <f t="shared" si="28"/>
        <v/>
      </c>
      <c r="K363" s="2">
        <f>IF(J363&lt;MAX($J$14:$J363),J363-MAX($J$14:$J363),0)</f>
        <v>0</v>
      </c>
      <c r="L363" s="9" t="e">
        <f t="shared" si="29"/>
        <v>#VALUE!</v>
      </c>
      <c r="M363" s="3">
        <f t="shared" si="30"/>
        <v>52</v>
      </c>
      <c r="N363" s="3">
        <f t="shared" si="31"/>
        <v>52</v>
      </c>
      <c r="O363" s="24">
        <f t="shared" si="32"/>
        <v>0</v>
      </c>
      <c r="P363" s="3"/>
      <c r="Q363" s="3"/>
      <c r="R363" s="3"/>
      <c r="S363" s="5"/>
      <c r="T363" s="3"/>
      <c r="U363" s="3"/>
      <c r="V363" s="6"/>
      <c r="W363" s="6"/>
      <c r="X363" s="6"/>
    </row>
    <row r="364" spans="8:24" ht="15.75" customHeight="1" x14ac:dyDescent="0.3">
      <c r="H364" s="29" t="e">
        <f>G364/(J362+$B$3)*100</f>
        <v>#VALUE!</v>
      </c>
      <c r="I364" s="2"/>
      <c r="J364" s="2" t="str">
        <f t="shared" si="28"/>
        <v/>
      </c>
      <c r="K364" s="2">
        <f>IF(J364&lt;MAX($J$14:$J364),J364-MAX($J$14:$J364),0)</f>
        <v>0</v>
      </c>
      <c r="L364" s="9" t="e">
        <f t="shared" si="29"/>
        <v>#VALUE!</v>
      </c>
      <c r="M364" s="3">
        <f t="shared" si="30"/>
        <v>52</v>
      </c>
      <c r="N364" s="3">
        <f t="shared" si="31"/>
        <v>52</v>
      </c>
      <c r="O364" s="24">
        <f t="shared" si="32"/>
        <v>0</v>
      </c>
      <c r="P364" s="3"/>
      <c r="Q364" s="3"/>
      <c r="R364" s="3"/>
      <c r="S364" s="5"/>
      <c r="T364" s="3"/>
      <c r="U364" s="3"/>
      <c r="V364" s="6"/>
      <c r="W364" s="6"/>
      <c r="X364" s="6"/>
    </row>
    <row r="365" spans="8:24" ht="15.75" customHeight="1" x14ac:dyDescent="0.3">
      <c r="H365" s="29" t="e">
        <f>G365/(J364+$B$3)*100</f>
        <v>#VALUE!</v>
      </c>
      <c r="I365" s="2"/>
      <c r="J365" s="2" t="str">
        <f t="shared" si="28"/>
        <v/>
      </c>
      <c r="K365" s="2">
        <f>IF(J365&lt;MAX($J$14:$J365),J365-MAX($J$14:$J365),0)</f>
        <v>0</v>
      </c>
      <c r="L365" s="9" t="e">
        <f t="shared" si="29"/>
        <v>#VALUE!</v>
      </c>
      <c r="M365" s="3">
        <f t="shared" si="30"/>
        <v>52</v>
      </c>
      <c r="N365" s="3">
        <f t="shared" si="31"/>
        <v>52</v>
      </c>
      <c r="O365" s="24">
        <f t="shared" si="32"/>
        <v>0</v>
      </c>
      <c r="P365" s="3"/>
      <c r="Q365" s="3"/>
      <c r="R365" s="3"/>
      <c r="S365" s="5"/>
      <c r="T365" s="3"/>
      <c r="U365" s="3"/>
      <c r="V365" s="6"/>
      <c r="W365" s="6"/>
      <c r="X365" s="6"/>
    </row>
    <row r="366" spans="8:24" ht="15.75" customHeight="1" x14ac:dyDescent="0.3">
      <c r="H366" s="29" t="e">
        <f>G366/(J365+$B$3)*100</f>
        <v>#VALUE!</v>
      </c>
      <c r="I366" s="2"/>
      <c r="J366" s="2" t="str">
        <f t="shared" si="28"/>
        <v/>
      </c>
      <c r="K366" s="2">
        <f>IF(J366&lt;MAX($J$14:$J366),J366-MAX($J$14:$J366),0)</f>
        <v>0</v>
      </c>
      <c r="L366" s="9" t="e">
        <f t="shared" si="29"/>
        <v>#VALUE!</v>
      </c>
      <c r="M366" s="3">
        <f t="shared" si="30"/>
        <v>52</v>
      </c>
      <c r="N366" s="3">
        <f t="shared" si="31"/>
        <v>52</v>
      </c>
      <c r="O366" s="24">
        <f t="shared" si="32"/>
        <v>0</v>
      </c>
      <c r="P366" s="3"/>
      <c r="Q366" s="3"/>
      <c r="R366" s="3"/>
      <c r="S366" s="5"/>
      <c r="T366" s="3"/>
      <c r="U366" s="3"/>
      <c r="V366" s="6"/>
      <c r="W366" s="6"/>
      <c r="X366" s="6"/>
    </row>
    <row r="367" spans="8:24" ht="15.75" customHeight="1" x14ac:dyDescent="0.3">
      <c r="H367" s="29" t="e">
        <f>G367/(J366+$B$3)*100</f>
        <v>#VALUE!</v>
      </c>
      <c r="I367" s="2"/>
      <c r="J367" s="2" t="str">
        <f t="shared" si="28"/>
        <v/>
      </c>
      <c r="K367" s="2">
        <f>IF(J367&lt;MAX($J$14:$J367),J367-MAX($J$14:$J367),0)</f>
        <v>0</v>
      </c>
      <c r="L367" s="9" t="e">
        <f t="shared" si="29"/>
        <v>#VALUE!</v>
      </c>
      <c r="M367" s="3">
        <f t="shared" si="30"/>
        <v>52</v>
      </c>
      <c r="N367" s="3">
        <f t="shared" si="31"/>
        <v>52</v>
      </c>
      <c r="O367" s="24">
        <f t="shared" si="32"/>
        <v>0</v>
      </c>
      <c r="P367" s="3"/>
      <c r="Q367" s="3"/>
      <c r="R367" s="3"/>
      <c r="S367" s="5"/>
      <c r="T367" s="3"/>
      <c r="U367" s="3"/>
      <c r="V367" s="6"/>
      <c r="W367" s="6"/>
      <c r="X367" s="6"/>
    </row>
    <row r="368" spans="8:24" ht="15.75" customHeight="1" x14ac:dyDescent="0.3">
      <c r="H368" s="29" t="e">
        <f>G368/(J366+$B$3)*100</f>
        <v>#VALUE!</v>
      </c>
      <c r="I368" s="2"/>
      <c r="J368" s="2" t="str">
        <f t="shared" si="28"/>
        <v/>
      </c>
      <c r="K368" s="2">
        <f>IF(J368&lt;MAX($J$14:$J368),J368-MAX($J$14:$J368),0)</f>
        <v>0</v>
      </c>
      <c r="L368" s="9" t="e">
        <f t="shared" si="29"/>
        <v>#VALUE!</v>
      </c>
      <c r="M368" s="3">
        <f t="shared" si="30"/>
        <v>52</v>
      </c>
      <c r="N368" s="3">
        <f t="shared" si="31"/>
        <v>52</v>
      </c>
      <c r="O368" s="24">
        <f t="shared" si="32"/>
        <v>0</v>
      </c>
      <c r="P368" s="3"/>
      <c r="Q368" s="3"/>
      <c r="R368" s="3"/>
      <c r="S368" s="5"/>
      <c r="T368" s="3"/>
      <c r="U368" s="3"/>
      <c r="V368" s="6"/>
      <c r="W368" s="6"/>
      <c r="X368" s="6"/>
    </row>
    <row r="369" spans="8:24" ht="15.75" customHeight="1" x14ac:dyDescent="0.3">
      <c r="H369" s="29" t="e">
        <f>G369/(J368+$B$3)*100</f>
        <v>#VALUE!</v>
      </c>
      <c r="I369" s="2"/>
      <c r="J369" s="2" t="str">
        <f t="shared" si="28"/>
        <v/>
      </c>
      <c r="K369" s="2">
        <f>IF(J369&lt;MAX($J$14:$J369),J369-MAX($J$14:$J369),0)</f>
        <v>0</v>
      </c>
      <c r="L369" s="9" t="e">
        <f t="shared" si="29"/>
        <v>#VALUE!</v>
      </c>
      <c r="M369" s="3">
        <f t="shared" si="30"/>
        <v>52</v>
      </c>
      <c r="N369" s="3">
        <f t="shared" si="31"/>
        <v>52</v>
      </c>
      <c r="O369" s="24">
        <f t="shared" si="32"/>
        <v>0</v>
      </c>
      <c r="P369" s="3"/>
      <c r="Q369" s="3"/>
      <c r="R369" s="3"/>
      <c r="S369" s="5"/>
      <c r="T369" s="3"/>
      <c r="U369" s="3"/>
      <c r="V369" s="6"/>
      <c r="W369" s="6"/>
      <c r="X369" s="6"/>
    </row>
    <row r="370" spans="8:24" ht="15.75" customHeight="1" x14ac:dyDescent="0.3">
      <c r="H370" s="29" t="e">
        <f>G370/(J369+$B$3)*100</f>
        <v>#VALUE!</v>
      </c>
      <c r="I370" s="2"/>
      <c r="J370" s="2" t="str">
        <f t="shared" si="28"/>
        <v/>
      </c>
      <c r="K370" s="2">
        <f>IF(J370&lt;MAX($J$14:$J370),J370-MAX($J$14:$J370),0)</f>
        <v>0</v>
      </c>
      <c r="L370" s="9" t="e">
        <f t="shared" si="29"/>
        <v>#VALUE!</v>
      </c>
      <c r="M370" s="3">
        <f t="shared" si="30"/>
        <v>52</v>
      </c>
      <c r="N370" s="3">
        <f t="shared" si="31"/>
        <v>52</v>
      </c>
      <c r="O370" s="24">
        <f t="shared" si="32"/>
        <v>0</v>
      </c>
      <c r="P370" s="3"/>
      <c r="Q370" s="3"/>
      <c r="R370" s="3"/>
      <c r="S370" s="5"/>
      <c r="T370" s="3"/>
      <c r="U370" s="3"/>
      <c r="V370" s="6"/>
      <c r="W370" s="6"/>
      <c r="X370" s="6"/>
    </row>
    <row r="371" spans="8:24" ht="15.75" customHeight="1" x14ac:dyDescent="0.3">
      <c r="H371" s="29" t="e">
        <f>G371/(J370+$B$3)*100</f>
        <v>#VALUE!</v>
      </c>
      <c r="I371" s="2"/>
      <c r="J371" s="2" t="str">
        <f t="shared" si="28"/>
        <v/>
      </c>
      <c r="K371" s="2">
        <f>IF(J371&lt;MAX($J$14:$J371),J371-MAX($J$14:$J371),0)</f>
        <v>0</v>
      </c>
      <c r="L371" s="9" t="e">
        <f t="shared" si="29"/>
        <v>#VALUE!</v>
      </c>
      <c r="M371" s="3">
        <f t="shared" si="30"/>
        <v>52</v>
      </c>
      <c r="N371" s="3">
        <f t="shared" si="31"/>
        <v>52</v>
      </c>
      <c r="O371" s="24">
        <f t="shared" si="32"/>
        <v>0</v>
      </c>
      <c r="P371" s="3"/>
      <c r="Q371" s="3"/>
      <c r="R371" s="3"/>
      <c r="S371" s="5"/>
      <c r="T371" s="3"/>
      <c r="U371" s="3"/>
      <c r="V371" s="6"/>
      <c r="W371" s="6"/>
      <c r="X371" s="6"/>
    </row>
    <row r="372" spans="8:24" ht="15.75" customHeight="1" x14ac:dyDescent="0.3">
      <c r="H372" s="29" t="e">
        <f>G372/(J370+$B$3)*100</f>
        <v>#VALUE!</v>
      </c>
      <c r="I372" s="2"/>
      <c r="J372" s="2" t="str">
        <f t="shared" si="28"/>
        <v/>
      </c>
      <c r="K372" s="2">
        <f>IF(J372&lt;MAX($J$14:$J372),J372-MAX($J$14:$J372),0)</f>
        <v>0</v>
      </c>
      <c r="L372" s="9" t="e">
        <f t="shared" si="29"/>
        <v>#VALUE!</v>
      </c>
      <c r="M372" s="3">
        <f t="shared" si="30"/>
        <v>52</v>
      </c>
      <c r="N372" s="3">
        <f t="shared" si="31"/>
        <v>52</v>
      </c>
      <c r="O372" s="24">
        <f t="shared" si="32"/>
        <v>0</v>
      </c>
      <c r="P372" s="3"/>
      <c r="Q372" s="3"/>
      <c r="R372" s="3"/>
      <c r="S372" s="5"/>
      <c r="T372" s="3"/>
      <c r="U372" s="3"/>
      <c r="V372" s="6"/>
      <c r="W372" s="6"/>
      <c r="X372" s="6"/>
    </row>
    <row r="373" spans="8:24" ht="15.75" customHeight="1" x14ac:dyDescent="0.3">
      <c r="H373" s="29" t="e">
        <f>G373/(J372+$B$3)*100</f>
        <v>#VALUE!</v>
      </c>
      <c r="I373" s="2"/>
      <c r="J373" s="2" t="str">
        <f t="shared" si="28"/>
        <v/>
      </c>
      <c r="K373" s="2">
        <f>IF(J373&lt;MAX($J$14:$J373),J373-MAX($J$14:$J373),0)</f>
        <v>0</v>
      </c>
      <c r="L373" s="9" t="e">
        <f t="shared" si="29"/>
        <v>#VALUE!</v>
      </c>
      <c r="M373" s="3">
        <f t="shared" si="30"/>
        <v>52</v>
      </c>
      <c r="N373" s="3">
        <f t="shared" si="31"/>
        <v>52</v>
      </c>
      <c r="O373" s="24">
        <f t="shared" si="32"/>
        <v>0</v>
      </c>
      <c r="P373" s="3"/>
      <c r="Q373" s="3"/>
      <c r="R373" s="3"/>
      <c r="S373" s="5"/>
      <c r="T373" s="3"/>
      <c r="U373" s="3"/>
      <c r="V373" s="6"/>
      <c r="W373" s="6"/>
      <c r="X373" s="6"/>
    </row>
    <row r="374" spans="8:24" ht="15.75" customHeight="1" x14ac:dyDescent="0.3">
      <c r="H374" s="29" t="e">
        <f>G374/(J373+$B$3)*100</f>
        <v>#VALUE!</v>
      </c>
      <c r="I374" s="2"/>
      <c r="J374" s="2" t="str">
        <f t="shared" si="28"/>
        <v/>
      </c>
      <c r="K374" s="2">
        <f>IF(J374&lt;MAX($J$14:$J374),J374-MAX($J$14:$J374),0)</f>
        <v>0</v>
      </c>
      <c r="L374" s="9" t="e">
        <f t="shared" si="29"/>
        <v>#VALUE!</v>
      </c>
      <c r="M374" s="3">
        <f t="shared" si="30"/>
        <v>52</v>
      </c>
      <c r="N374" s="3">
        <f t="shared" si="31"/>
        <v>52</v>
      </c>
      <c r="O374" s="24">
        <f t="shared" si="32"/>
        <v>0</v>
      </c>
      <c r="P374" s="3"/>
      <c r="Q374" s="3"/>
      <c r="R374" s="3"/>
      <c r="S374" s="5"/>
      <c r="T374" s="3"/>
      <c r="U374" s="3"/>
      <c r="V374" s="6"/>
      <c r="W374" s="6"/>
      <c r="X374" s="6"/>
    </row>
    <row r="375" spans="8:24" ht="15.75" customHeight="1" x14ac:dyDescent="0.3">
      <c r="H375" s="29" t="e">
        <f>G375/(J374+$B$3)*100</f>
        <v>#VALUE!</v>
      </c>
      <c r="I375" s="2"/>
      <c r="J375" s="2" t="str">
        <f t="shared" si="28"/>
        <v/>
      </c>
      <c r="K375" s="2">
        <f>IF(J375&lt;MAX($J$14:$J375),J375-MAX($J$14:$J375),0)</f>
        <v>0</v>
      </c>
      <c r="L375" s="9" t="e">
        <f t="shared" si="29"/>
        <v>#VALUE!</v>
      </c>
      <c r="M375" s="3">
        <f t="shared" si="30"/>
        <v>52</v>
      </c>
      <c r="N375" s="3">
        <f t="shared" si="31"/>
        <v>52</v>
      </c>
      <c r="O375" s="24">
        <f t="shared" si="32"/>
        <v>0</v>
      </c>
      <c r="P375" s="3"/>
      <c r="Q375" s="3"/>
      <c r="R375" s="3"/>
      <c r="S375" s="5"/>
      <c r="T375" s="3"/>
      <c r="U375" s="3"/>
      <c r="V375" s="6"/>
      <c r="W375" s="6"/>
      <c r="X375" s="6"/>
    </row>
    <row r="376" spans="8:24" ht="15.75" customHeight="1" x14ac:dyDescent="0.3">
      <c r="H376" s="29" t="e">
        <f>G376/(J374+$B$3)*100</f>
        <v>#VALUE!</v>
      </c>
      <c r="I376" s="2"/>
      <c r="J376" s="2" t="str">
        <f t="shared" si="28"/>
        <v/>
      </c>
      <c r="K376" s="2">
        <f>IF(J376&lt;MAX($J$14:$J376),J376-MAX($J$14:$J376),0)</f>
        <v>0</v>
      </c>
      <c r="L376" s="9" t="e">
        <f t="shared" si="29"/>
        <v>#VALUE!</v>
      </c>
      <c r="M376" s="3">
        <f t="shared" si="30"/>
        <v>52</v>
      </c>
      <c r="N376" s="3">
        <f t="shared" si="31"/>
        <v>52</v>
      </c>
      <c r="O376" s="24">
        <f t="shared" si="32"/>
        <v>0</v>
      </c>
      <c r="P376" s="3"/>
      <c r="Q376" s="3"/>
      <c r="R376" s="3"/>
      <c r="S376" s="5"/>
      <c r="T376" s="3"/>
      <c r="U376" s="3"/>
      <c r="V376" s="6"/>
      <c r="W376" s="6"/>
      <c r="X376" s="6"/>
    </row>
    <row r="377" spans="8:24" ht="15.75" customHeight="1" x14ac:dyDescent="0.3">
      <c r="H377" s="29" t="e">
        <f>G377/(J376+$B$3)*100</f>
        <v>#VALUE!</v>
      </c>
      <c r="I377" s="2"/>
      <c r="J377" s="2" t="str">
        <f t="shared" si="28"/>
        <v/>
      </c>
      <c r="K377" s="2">
        <f>IF(J377&lt;MAX($J$14:$J377),J377-MAX($J$14:$J377),0)</f>
        <v>0</v>
      </c>
      <c r="L377" s="9" t="e">
        <f t="shared" si="29"/>
        <v>#VALUE!</v>
      </c>
      <c r="M377" s="3">
        <f t="shared" si="30"/>
        <v>52</v>
      </c>
      <c r="N377" s="3">
        <f t="shared" si="31"/>
        <v>52</v>
      </c>
      <c r="O377" s="24">
        <f t="shared" si="32"/>
        <v>0</v>
      </c>
      <c r="P377" s="3"/>
      <c r="Q377" s="3"/>
      <c r="R377" s="3"/>
      <c r="S377" s="5"/>
      <c r="T377" s="3"/>
      <c r="U377" s="3"/>
      <c r="V377" s="6"/>
      <c r="W377" s="6"/>
      <c r="X377" s="6"/>
    </row>
    <row r="378" spans="8:24" ht="15.75" customHeight="1" x14ac:dyDescent="0.3">
      <c r="H378" s="29" t="e">
        <f>G378/(J377+$B$3)*100</f>
        <v>#VALUE!</v>
      </c>
      <c r="I378" s="2"/>
      <c r="J378" s="2" t="str">
        <f t="shared" si="28"/>
        <v/>
      </c>
      <c r="K378" s="2">
        <f>IF(J378&lt;MAX($J$14:$J378),J378-MAX($J$14:$J378),0)</f>
        <v>0</v>
      </c>
      <c r="L378" s="9" t="e">
        <f t="shared" si="29"/>
        <v>#VALUE!</v>
      </c>
      <c r="M378" s="3">
        <f t="shared" si="30"/>
        <v>52</v>
      </c>
      <c r="N378" s="3">
        <f t="shared" si="31"/>
        <v>52</v>
      </c>
      <c r="O378" s="24">
        <f t="shared" si="32"/>
        <v>0</v>
      </c>
      <c r="P378" s="3"/>
      <c r="Q378" s="3"/>
      <c r="R378" s="3"/>
      <c r="S378" s="5"/>
      <c r="T378" s="3"/>
      <c r="U378" s="3"/>
      <c r="V378" s="6"/>
      <c r="W378" s="6"/>
      <c r="X378" s="6"/>
    </row>
    <row r="379" spans="8:24" ht="15.75" customHeight="1" x14ac:dyDescent="0.3">
      <c r="H379" s="29" t="e">
        <f>G379/(J378+$B$3)*100</f>
        <v>#VALUE!</v>
      </c>
      <c r="I379" s="2"/>
      <c r="J379" s="2" t="str">
        <f t="shared" si="28"/>
        <v/>
      </c>
      <c r="K379" s="2">
        <f>IF(J379&lt;MAX($J$14:$J379),J379-MAX($J$14:$J379),0)</f>
        <v>0</v>
      </c>
      <c r="L379" s="9" t="e">
        <f t="shared" si="29"/>
        <v>#VALUE!</v>
      </c>
      <c r="M379" s="3">
        <f t="shared" si="30"/>
        <v>52</v>
      </c>
      <c r="N379" s="3">
        <f t="shared" si="31"/>
        <v>52</v>
      </c>
      <c r="O379" s="24">
        <f t="shared" si="32"/>
        <v>0</v>
      </c>
      <c r="P379" s="3"/>
      <c r="Q379" s="3"/>
      <c r="R379" s="3"/>
      <c r="S379" s="5"/>
      <c r="T379" s="3"/>
      <c r="U379" s="3"/>
      <c r="V379" s="6"/>
      <c r="W379" s="6"/>
      <c r="X379" s="6"/>
    </row>
    <row r="380" spans="8:24" ht="15.75" customHeight="1" x14ac:dyDescent="0.3">
      <c r="H380" s="29" t="e">
        <f>G380/(J378+$B$3)*100</f>
        <v>#VALUE!</v>
      </c>
      <c r="I380" s="2"/>
      <c r="J380" s="2" t="str">
        <f t="shared" si="28"/>
        <v/>
      </c>
      <c r="K380" s="2">
        <f>IF(J380&lt;MAX($J$14:$J380),J380-MAX($J$14:$J380),0)</f>
        <v>0</v>
      </c>
      <c r="L380" s="9" t="e">
        <f t="shared" si="29"/>
        <v>#VALUE!</v>
      </c>
      <c r="M380" s="3">
        <f t="shared" si="30"/>
        <v>52</v>
      </c>
      <c r="N380" s="3">
        <f t="shared" si="31"/>
        <v>52</v>
      </c>
      <c r="O380" s="24">
        <f t="shared" si="32"/>
        <v>0</v>
      </c>
      <c r="P380" s="3"/>
      <c r="Q380" s="3"/>
      <c r="R380" s="3"/>
      <c r="S380" s="5"/>
      <c r="T380" s="3"/>
      <c r="U380" s="3"/>
      <c r="V380" s="6"/>
      <c r="W380" s="6"/>
      <c r="X380" s="6"/>
    </row>
    <row r="381" spans="8:24" ht="15.75" customHeight="1" x14ac:dyDescent="0.3">
      <c r="H381" s="29" t="e">
        <f>G381/(J380+$B$3)*100</f>
        <v>#VALUE!</v>
      </c>
      <c r="I381" s="2"/>
      <c r="J381" s="2" t="str">
        <f t="shared" si="28"/>
        <v/>
      </c>
      <c r="K381" s="2">
        <f>IF(J381&lt;MAX($J$14:$J381),J381-MAX($J$14:$J381),0)</f>
        <v>0</v>
      </c>
      <c r="L381" s="9" t="e">
        <f t="shared" si="29"/>
        <v>#VALUE!</v>
      </c>
      <c r="M381" s="3">
        <f t="shared" si="30"/>
        <v>52</v>
      </c>
      <c r="N381" s="3">
        <f t="shared" si="31"/>
        <v>52</v>
      </c>
      <c r="O381" s="24">
        <f t="shared" si="32"/>
        <v>0</v>
      </c>
      <c r="P381" s="3"/>
      <c r="Q381" s="3"/>
      <c r="R381" s="3"/>
      <c r="S381" s="5"/>
      <c r="T381" s="3"/>
      <c r="U381" s="3"/>
      <c r="V381" s="6"/>
      <c r="W381" s="6"/>
      <c r="X381" s="6"/>
    </row>
    <row r="382" spans="8:24" ht="15.75" customHeight="1" x14ac:dyDescent="0.3">
      <c r="H382" s="29" t="e">
        <f>G382/(J381+$B$3)*100</f>
        <v>#VALUE!</v>
      </c>
      <c r="I382" s="2"/>
      <c r="J382" s="2" t="str">
        <f t="shared" si="28"/>
        <v/>
      </c>
      <c r="K382" s="2">
        <f>IF(J382&lt;MAX($J$14:$J382),J382-MAX($J$14:$J382),0)</f>
        <v>0</v>
      </c>
      <c r="L382" s="9" t="e">
        <f t="shared" si="29"/>
        <v>#VALUE!</v>
      </c>
      <c r="M382" s="3">
        <f t="shared" si="30"/>
        <v>52</v>
      </c>
      <c r="N382" s="3">
        <f t="shared" si="31"/>
        <v>52</v>
      </c>
      <c r="O382" s="24">
        <f t="shared" si="32"/>
        <v>0</v>
      </c>
      <c r="P382" s="3"/>
      <c r="Q382" s="3"/>
      <c r="R382" s="3"/>
      <c r="S382" s="5"/>
      <c r="T382" s="3"/>
      <c r="U382" s="3"/>
      <c r="V382" s="6"/>
      <c r="W382" s="6"/>
      <c r="X382" s="6"/>
    </row>
    <row r="383" spans="8:24" ht="15.75" customHeight="1" x14ac:dyDescent="0.3">
      <c r="H383" s="29" t="e">
        <f>G383/(J382+$B$3)*100</f>
        <v>#VALUE!</v>
      </c>
      <c r="I383" s="2"/>
      <c r="J383" s="2" t="str">
        <f t="shared" si="28"/>
        <v/>
      </c>
      <c r="K383" s="2">
        <f>IF(J383&lt;MAX($J$14:$J383),J383-MAX($J$14:$J383),0)</f>
        <v>0</v>
      </c>
      <c r="L383" s="9" t="e">
        <f t="shared" si="29"/>
        <v>#VALUE!</v>
      </c>
      <c r="M383" s="3">
        <f t="shared" si="30"/>
        <v>52</v>
      </c>
      <c r="N383" s="3">
        <f t="shared" si="31"/>
        <v>52</v>
      </c>
      <c r="O383" s="24">
        <f t="shared" si="32"/>
        <v>0</v>
      </c>
      <c r="P383" s="3"/>
      <c r="Q383" s="3"/>
      <c r="R383" s="3"/>
      <c r="S383" s="5"/>
      <c r="T383" s="3"/>
      <c r="U383" s="3"/>
      <c r="V383" s="6"/>
      <c r="W383" s="6"/>
      <c r="X383" s="6"/>
    </row>
    <row r="384" spans="8:24" ht="15.75" customHeight="1" x14ac:dyDescent="0.3">
      <c r="H384" s="29" t="e">
        <f>G384/(J382+$B$3)*100</f>
        <v>#VALUE!</v>
      </c>
      <c r="I384" s="2"/>
      <c r="J384" s="2" t="str">
        <f t="shared" si="28"/>
        <v/>
      </c>
      <c r="K384" s="2">
        <f>IF(J384&lt;MAX($J$14:$J384),J384-MAX($J$14:$J384),0)</f>
        <v>0</v>
      </c>
      <c r="L384" s="9" t="e">
        <f t="shared" si="29"/>
        <v>#VALUE!</v>
      </c>
      <c r="M384" s="3">
        <f t="shared" si="30"/>
        <v>52</v>
      </c>
      <c r="N384" s="3">
        <f t="shared" si="31"/>
        <v>52</v>
      </c>
      <c r="O384" s="24">
        <f t="shared" si="32"/>
        <v>0</v>
      </c>
      <c r="P384" s="3"/>
      <c r="Q384" s="3"/>
      <c r="R384" s="3"/>
      <c r="S384" s="5"/>
      <c r="T384" s="3"/>
      <c r="U384" s="3"/>
      <c r="V384" s="6"/>
      <c r="W384" s="6"/>
      <c r="X384" s="6"/>
    </row>
    <row r="385" spans="8:24" ht="15.75" customHeight="1" x14ac:dyDescent="0.3">
      <c r="H385" s="29" t="e">
        <f>G385/(J384+$B$3)*100</f>
        <v>#VALUE!</v>
      </c>
      <c r="I385" s="2"/>
      <c r="J385" s="2" t="str">
        <f t="shared" si="28"/>
        <v/>
      </c>
      <c r="K385" s="2">
        <f>IF(J385&lt;MAX($J$14:$J385),J385-MAX($J$14:$J385),0)</f>
        <v>0</v>
      </c>
      <c r="L385" s="9" t="e">
        <f t="shared" si="29"/>
        <v>#VALUE!</v>
      </c>
      <c r="M385" s="3">
        <f t="shared" si="30"/>
        <v>52</v>
      </c>
      <c r="N385" s="3">
        <f t="shared" si="31"/>
        <v>52</v>
      </c>
      <c r="O385" s="24">
        <f t="shared" si="32"/>
        <v>0</v>
      </c>
      <c r="P385" s="3"/>
      <c r="Q385" s="3"/>
      <c r="R385" s="3"/>
      <c r="S385" s="5"/>
      <c r="T385" s="3"/>
      <c r="U385" s="3"/>
      <c r="V385" s="6"/>
      <c r="W385" s="6"/>
      <c r="X385" s="6"/>
    </row>
    <row r="386" spans="8:24" ht="15.75" customHeight="1" x14ac:dyDescent="0.3">
      <c r="H386" s="29" t="e">
        <f>G386/(J385+$B$3)*100</f>
        <v>#VALUE!</v>
      </c>
      <c r="I386" s="2"/>
      <c r="J386" s="2" t="str">
        <f t="shared" si="28"/>
        <v/>
      </c>
      <c r="K386" s="2">
        <f>IF(J386&lt;MAX($J$14:$J386),J386-MAX($J$14:$J386),0)</f>
        <v>0</v>
      </c>
      <c r="L386" s="9" t="e">
        <f t="shared" si="29"/>
        <v>#VALUE!</v>
      </c>
      <c r="M386" s="3">
        <f t="shared" si="30"/>
        <v>52</v>
      </c>
      <c r="N386" s="3">
        <f t="shared" si="31"/>
        <v>52</v>
      </c>
      <c r="O386" s="24">
        <f t="shared" si="32"/>
        <v>0</v>
      </c>
      <c r="P386" s="3"/>
      <c r="Q386" s="3"/>
      <c r="R386" s="3"/>
      <c r="S386" s="5"/>
      <c r="T386" s="3"/>
      <c r="U386" s="3"/>
      <c r="V386" s="6"/>
      <c r="W386" s="6"/>
      <c r="X386" s="6"/>
    </row>
    <row r="387" spans="8:24" ht="15.75" customHeight="1" x14ac:dyDescent="0.3">
      <c r="H387" s="29" t="e">
        <f>G387/(J386+$B$3)*100</f>
        <v>#VALUE!</v>
      </c>
      <c r="I387" s="2"/>
      <c r="J387" s="2" t="str">
        <f t="shared" si="28"/>
        <v/>
      </c>
      <c r="K387" s="2">
        <f>IF(J387&lt;MAX($J$14:$J387),J387-MAX($J$14:$J387),0)</f>
        <v>0</v>
      </c>
      <c r="L387" s="9" t="e">
        <f t="shared" si="29"/>
        <v>#VALUE!</v>
      </c>
      <c r="M387" s="3">
        <f t="shared" si="30"/>
        <v>52</v>
      </c>
      <c r="N387" s="3">
        <f t="shared" si="31"/>
        <v>52</v>
      </c>
      <c r="O387" s="24">
        <f t="shared" si="32"/>
        <v>0</v>
      </c>
      <c r="P387" s="3"/>
      <c r="Q387" s="3"/>
      <c r="R387" s="3"/>
      <c r="S387" s="5"/>
      <c r="T387" s="3"/>
      <c r="U387" s="3"/>
      <c r="V387" s="6"/>
      <c r="W387" s="6"/>
      <c r="X387" s="6"/>
    </row>
    <row r="388" spans="8:24" ht="15.75" customHeight="1" x14ac:dyDescent="0.3">
      <c r="H388" s="29" t="e">
        <f>G388/(J386+$B$3)*100</f>
        <v>#VALUE!</v>
      </c>
      <c r="I388" s="2"/>
      <c r="J388" s="2" t="str">
        <f t="shared" si="28"/>
        <v/>
      </c>
      <c r="K388" s="2">
        <f>IF(J388&lt;MAX($J$14:$J388),J388-MAX($J$14:$J388),0)</f>
        <v>0</v>
      </c>
      <c r="L388" s="9" t="e">
        <f t="shared" si="29"/>
        <v>#VALUE!</v>
      </c>
      <c r="M388" s="3">
        <f t="shared" si="30"/>
        <v>52</v>
      </c>
      <c r="N388" s="3">
        <f t="shared" si="31"/>
        <v>52</v>
      </c>
      <c r="O388" s="24">
        <f t="shared" si="32"/>
        <v>0</v>
      </c>
      <c r="P388" s="3"/>
      <c r="Q388" s="3"/>
      <c r="R388" s="3"/>
      <c r="S388" s="5"/>
      <c r="T388" s="3"/>
      <c r="U388" s="3"/>
      <c r="V388" s="6"/>
      <c r="W388" s="6"/>
      <c r="X388" s="6"/>
    </row>
    <row r="389" spans="8:24" ht="15.75" customHeight="1" x14ac:dyDescent="0.3">
      <c r="H389" s="29" t="e">
        <f>G389/(J388+$B$3)*100</f>
        <v>#VALUE!</v>
      </c>
      <c r="I389" s="2"/>
      <c r="J389" s="2" t="str">
        <f t="shared" si="28"/>
        <v/>
      </c>
      <c r="K389" s="2">
        <f>IF(J389&lt;MAX($J$14:$J389),J389-MAX($J$14:$J389),0)</f>
        <v>0</v>
      </c>
      <c r="L389" s="9" t="e">
        <f t="shared" si="29"/>
        <v>#VALUE!</v>
      </c>
      <c r="M389" s="3">
        <f t="shared" si="30"/>
        <v>52</v>
      </c>
      <c r="N389" s="3">
        <f t="shared" si="31"/>
        <v>52</v>
      </c>
      <c r="O389" s="24">
        <f t="shared" si="32"/>
        <v>0</v>
      </c>
      <c r="P389" s="3"/>
      <c r="Q389" s="3"/>
      <c r="R389" s="3"/>
      <c r="S389" s="5"/>
      <c r="T389" s="3"/>
      <c r="U389" s="3"/>
      <c r="V389" s="6"/>
      <c r="W389" s="6"/>
      <c r="X389" s="6"/>
    </row>
    <row r="390" spans="8:24" ht="15.75" customHeight="1" x14ac:dyDescent="0.3">
      <c r="H390" s="29" t="e">
        <f>G390/(J389+$B$3)*100</f>
        <v>#VALUE!</v>
      </c>
      <c r="I390" s="2"/>
      <c r="J390" s="2" t="str">
        <f t="shared" si="28"/>
        <v/>
      </c>
      <c r="K390" s="2">
        <f>IF(J390&lt;MAX($J$14:$J390),J390-MAX($J$14:$J390),0)</f>
        <v>0</v>
      </c>
      <c r="L390" s="9" t="e">
        <f t="shared" si="29"/>
        <v>#VALUE!</v>
      </c>
      <c r="M390" s="3">
        <f t="shared" si="30"/>
        <v>52</v>
      </c>
      <c r="N390" s="3">
        <f t="shared" si="31"/>
        <v>52</v>
      </c>
      <c r="O390" s="24">
        <f t="shared" si="32"/>
        <v>0</v>
      </c>
      <c r="P390" s="3"/>
      <c r="Q390" s="3"/>
      <c r="R390" s="3"/>
      <c r="S390" s="5"/>
      <c r="T390" s="3"/>
      <c r="U390" s="3"/>
      <c r="V390" s="6"/>
      <c r="W390" s="6"/>
      <c r="X390" s="6"/>
    </row>
    <row r="391" spans="8:24" ht="15.75" customHeight="1" x14ac:dyDescent="0.3">
      <c r="H391" s="29" t="e">
        <f>G391/(J390+$B$3)*100</f>
        <v>#VALUE!</v>
      </c>
      <c r="I391" s="2"/>
      <c r="J391" s="2" t="str">
        <f t="shared" si="28"/>
        <v/>
      </c>
      <c r="K391" s="2">
        <f>IF(J391&lt;MAX($J$14:$J391),J391-MAX($J$14:$J391),0)</f>
        <v>0</v>
      </c>
      <c r="L391" s="9" t="e">
        <f t="shared" si="29"/>
        <v>#VALUE!</v>
      </c>
      <c r="M391" s="3">
        <f t="shared" si="30"/>
        <v>52</v>
      </c>
      <c r="N391" s="3">
        <f t="shared" si="31"/>
        <v>52</v>
      </c>
      <c r="O391" s="24">
        <f t="shared" si="32"/>
        <v>0</v>
      </c>
      <c r="P391" s="3"/>
      <c r="Q391" s="3"/>
      <c r="R391" s="3"/>
      <c r="S391" s="5"/>
      <c r="T391" s="3"/>
      <c r="U391" s="3"/>
      <c r="V391" s="6"/>
      <c r="W391" s="6"/>
      <c r="X391" s="6"/>
    </row>
    <row r="392" spans="8:24" ht="15.75" customHeight="1" x14ac:dyDescent="0.3">
      <c r="H392" s="29" t="e">
        <f>G392/(J390+$B$3)*100</f>
        <v>#VALUE!</v>
      </c>
      <c r="I392" s="2"/>
      <c r="J392" s="2" t="str">
        <f t="shared" si="28"/>
        <v/>
      </c>
      <c r="K392" s="2">
        <f>IF(J392&lt;MAX($J$14:$J392),J392-MAX($J$14:$J392),0)</f>
        <v>0</v>
      </c>
      <c r="L392" s="9" t="e">
        <f t="shared" si="29"/>
        <v>#VALUE!</v>
      </c>
      <c r="M392" s="3">
        <f t="shared" si="30"/>
        <v>52</v>
      </c>
      <c r="N392" s="3">
        <f t="shared" si="31"/>
        <v>52</v>
      </c>
      <c r="O392" s="24">
        <f t="shared" si="32"/>
        <v>0</v>
      </c>
      <c r="P392" s="3"/>
      <c r="Q392" s="3"/>
      <c r="R392" s="3"/>
      <c r="S392" s="5"/>
      <c r="T392" s="3"/>
      <c r="U392" s="3"/>
      <c r="V392" s="6"/>
      <c r="W392" s="6"/>
      <c r="X392" s="6"/>
    </row>
    <row r="393" spans="8:24" ht="15.75" customHeight="1" x14ac:dyDescent="0.3">
      <c r="H393" s="29" t="e">
        <f>G393/(J392+$B$3)*100</f>
        <v>#VALUE!</v>
      </c>
      <c r="I393" s="2"/>
      <c r="J393" s="2" t="str">
        <f t="shared" si="28"/>
        <v/>
      </c>
      <c r="K393" s="2">
        <f>IF(J393&lt;MAX($J$14:$J393),J393-MAX($J$14:$J393),0)</f>
        <v>0</v>
      </c>
      <c r="L393" s="9" t="e">
        <f t="shared" si="29"/>
        <v>#VALUE!</v>
      </c>
      <c r="M393" s="3">
        <f t="shared" si="30"/>
        <v>52</v>
      </c>
      <c r="N393" s="3">
        <f t="shared" si="31"/>
        <v>52</v>
      </c>
      <c r="O393" s="24">
        <f t="shared" si="32"/>
        <v>0</v>
      </c>
      <c r="P393" s="3"/>
      <c r="Q393" s="3"/>
      <c r="R393" s="3"/>
      <c r="S393" s="5"/>
      <c r="T393" s="3"/>
      <c r="U393" s="3"/>
      <c r="V393" s="6"/>
      <c r="W393" s="6"/>
      <c r="X393" s="6"/>
    </row>
    <row r="394" spans="8:24" ht="15.75" customHeight="1" x14ac:dyDescent="0.3">
      <c r="H394" s="29" t="e">
        <f>G394/(J393+$B$3)*100</f>
        <v>#VALUE!</v>
      </c>
      <c r="I394" s="2"/>
      <c r="J394" s="2" t="str">
        <f t="shared" si="28"/>
        <v/>
      </c>
      <c r="K394" s="2">
        <f>IF(J394&lt;MAX($J$14:$J394),J394-MAX($J$14:$J394),0)</f>
        <v>0</v>
      </c>
      <c r="L394" s="9" t="e">
        <f t="shared" si="29"/>
        <v>#VALUE!</v>
      </c>
      <c r="M394" s="3">
        <f t="shared" si="30"/>
        <v>52</v>
      </c>
      <c r="N394" s="3">
        <f t="shared" si="31"/>
        <v>52</v>
      </c>
      <c r="O394" s="24">
        <f t="shared" si="32"/>
        <v>0</v>
      </c>
      <c r="P394" s="3"/>
      <c r="Q394" s="3"/>
      <c r="R394" s="3"/>
      <c r="S394" s="5"/>
      <c r="T394" s="3"/>
      <c r="U394" s="3"/>
      <c r="V394" s="6"/>
      <c r="W394" s="6"/>
      <c r="X394" s="6"/>
    </row>
    <row r="395" spans="8:24" ht="15.75" customHeight="1" x14ac:dyDescent="0.3">
      <c r="H395" s="29" t="e">
        <f>G395/(J394+$B$3)*100</f>
        <v>#VALUE!</v>
      </c>
      <c r="I395" s="2"/>
      <c r="J395" s="2" t="str">
        <f t="shared" si="28"/>
        <v/>
      </c>
      <c r="K395" s="2">
        <f>IF(J395&lt;MAX($J$14:$J395),J395-MAX($J$14:$J395),0)</f>
        <v>0</v>
      </c>
      <c r="L395" s="9" t="e">
        <f t="shared" si="29"/>
        <v>#VALUE!</v>
      </c>
      <c r="M395" s="3">
        <f t="shared" si="30"/>
        <v>52</v>
      </c>
      <c r="N395" s="3">
        <f t="shared" si="31"/>
        <v>52</v>
      </c>
      <c r="O395" s="24">
        <f t="shared" si="32"/>
        <v>0</v>
      </c>
      <c r="P395" s="3"/>
      <c r="Q395" s="3"/>
      <c r="R395" s="3"/>
      <c r="S395" s="5"/>
      <c r="T395" s="3"/>
      <c r="U395" s="3"/>
      <c r="V395" s="6"/>
      <c r="W395" s="6"/>
      <c r="X395" s="6"/>
    </row>
    <row r="396" spans="8:24" ht="15.75" customHeight="1" x14ac:dyDescent="0.3">
      <c r="H396" s="29" t="e">
        <f>G396/(J394+$B$3)*100</f>
        <v>#VALUE!</v>
      </c>
      <c r="I396" s="2"/>
      <c r="J396" s="2" t="str">
        <f t="shared" si="28"/>
        <v/>
      </c>
      <c r="K396" s="2">
        <f>IF(J396&lt;MAX($J$14:$J396),J396-MAX($J$14:$J396),0)</f>
        <v>0</v>
      </c>
      <c r="L396" s="9" t="e">
        <f t="shared" si="29"/>
        <v>#VALUE!</v>
      </c>
      <c r="M396" s="3">
        <f t="shared" si="30"/>
        <v>52</v>
      </c>
      <c r="N396" s="3">
        <f t="shared" si="31"/>
        <v>52</v>
      </c>
      <c r="O396" s="24">
        <f t="shared" si="32"/>
        <v>0</v>
      </c>
      <c r="P396" s="3"/>
      <c r="Q396" s="3"/>
      <c r="R396" s="3"/>
      <c r="S396" s="5"/>
      <c r="T396" s="3"/>
      <c r="U396" s="3"/>
      <c r="V396" s="6"/>
      <c r="W396" s="6"/>
      <c r="X396" s="6"/>
    </row>
    <row r="397" spans="8:24" ht="15.75" customHeight="1" x14ac:dyDescent="0.3">
      <c r="H397" s="29" t="e">
        <f>G397/(J396+$B$3)*100</f>
        <v>#VALUE!</v>
      </c>
      <c r="I397" s="2"/>
      <c r="J397" s="2" t="str">
        <f t="shared" si="28"/>
        <v/>
      </c>
      <c r="K397" s="2">
        <f>IF(J397&lt;MAX($J$14:$J397),J397-MAX($J$14:$J397),0)</f>
        <v>0</v>
      </c>
      <c r="L397" s="9" t="e">
        <f t="shared" si="29"/>
        <v>#VALUE!</v>
      </c>
      <c r="M397" s="3">
        <f t="shared" si="30"/>
        <v>52</v>
      </c>
      <c r="N397" s="3">
        <f t="shared" si="31"/>
        <v>52</v>
      </c>
      <c r="O397" s="24">
        <f t="shared" si="32"/>
        <v>0</v>
      </c>
      <c r="P397" s="3"/>
      <c r="Q397" s="3"/>
      <c r="R397" s="3"/>
      <c r="S397" s="5"/>
      <c r="T397" s="3"/>
      <c r="U397" s="3"/>
      <c r="V397" s="6"/>
      <c r="W397" s="6"/>
      <c r="X397" s="6"/>
    </row>
    <row r="398" spans="8:24" ht="15.75" customHeight="1" x14ac:dyDescent="0.3">
      <c r="H398" s="29" t="e">
        <f>G398/(J397+$B$3)*100</f>
        <v>#VALUE!</v>
      </c>
      <c r="I398" s="2"/>
      <c r="J398" s="2" t="str">
        <f t="shared" si="28"/>
        <v/>
      </c>
      <c r="K398" s="2">
        <f>IF(J398&lt;MAX($J$14:$J398),J398-MAX($J$14:$J398),0)</f>
        <v>0</v>
      </c>
      <c r="L398" s="9" t="e">
        <f t="shared" si="29"/>
        <v>#VALUE!</v>
      </c>
      <c r="M398" s="3">
        <f t="shared" si="30"/>
        <v>52</v>
      </c>
      <c r="N398" s="3">
        <f t="shared" si="31"/>
        <v>52</v>
      </c>
      <c r="O398" s="24">
        <f t="shared" si="32"/>
        <v>0</v>
      </c>
      <c r="P398" s="3"/>
      <c r="Q398" s="3"/>
      <c r="R398" s="3"/>
      <c r="S398" s="5"/>
      <c r="T398" s="3"/>
      <c r="U398" s="3"/>
      <c r="V398" s="6"/>
      <c r="W398" s="6"/>
      <c r="X398" s="6"/>
    </row>
    <row r="399" spans="8:24" ht="15.75" customHeight="1" x14ac:dyDescent="0.3">
      <c r="H399" s="29" t="e">
        <f>G399/(J398+$B$3)*100</f>
        <v>#VALUE!</v>
      </c>
      <c r="I399" s="2"/>
      <c r="J399" s="2" t="str">
        <f t="shared" ref="J399:J462" si="33">IF(I399&lt;&gt;0,J398+I399,"")</f>
        <v/>
      </c>
      <c r="K399" s="2">
        <f>IF(J399&lt;MAX($J$14:$J399),J399-MAX($J$14:$J399),0)</f>
        <v>0</v>
      </c>
      <c r="L399" s="9" t="e">
        <f t="shared" ref="L399:L462" si="34">K399/(J398+$B$3)</f>
        <v>#VALUE!</v>
      </c>
      <c r="M399" s="3">
        <f t="shared" ref="M399:M462" si="35">WEEKNUM(A399,21)</f>
        <v>52</v>
      </c>
      <c r="N399" s="3">
        <f t="shared" ref="N399:N462" si="36">WEEKNUM(B399,21)</f>
        <v>52</v>
      </c>
      <c r="O399" s="24">
        <f t="shared" ref="O399:O462" si="37">B399-A399</f>
        <v>0</v>
      </c>
      <c r="P399" s="3"/>
      <c r="Q399" s="3"/>
      <c r="R399" s="3"/>
      <c r="S399" s="5"/>
      <c r="T399" s="3"/>
      <c r="U399" s="3"/>
      <c r="V399" s="6"/>
      <c r="W399" s="6"/>
      <c r="X399" s="6"/>
    </row>
    <row r="400" spans="8:24" ht="15.75" customHeight="1" x14ac:dyDescent="0.3">
      <c r="H400" s="29" t="e">
        <f>G400/(J398+$B$3)*100</f>
        <v>#VALUE!</v>
      </c>
      <c r="I400" s="2"/>
      <c r="J400" s="2" t="str">
        <f t="shared" si="33"/>
        <v/>
      </c>
      <c r="K400" s="2">
        <f>IF(J400&lt;MAX($J$14:$J400),J400-MAX($J$14:$J400),0)</f>
        <v>0</v>
      </c>
      <c r="L400" s="9" t="e">
        <f t="shared" si="34"/>
        <v>#VALUE!</v>
      </c>
      <c r="M400" s="3">
        <f t="shared" si="35"/>
        <v>52</v>
      </c>
      <c r="N400" s="3">
        <f t="shared" si="36"/>
        <v>52</v>
      </c>
      <c r="O400" s="24">
        <f t="shared" si="37"/>
        <v>0</v>
      </c>
      <c r="P400" s="3"/>
      <c r="Q400" s="3"/>
      <c r="R400" s="3"/>
      <c r="S400" s="5"/>
      <c r="T400" s="3"/>
      <c r="U400" s="3"/>
      <c r="V400" s="6"/>
      <c r="W400" s="6"/>
      <c r="X400" s="6"/>
    </row>
    <row r="401" spans="8:24" ht="15.75" customHeight="1" x14ac:dyDescent="0.3">
      <c r="H401" s="29" t="e">
        <f>G401/(J400+$B$3)*100</f>
        <v>#VALUE!</v>
      </c>
      <c r="I401" s="2"/>
      <c r="J401" s="2" t="str">
        <f t="shared" si="33"/>
        <v/>
      </c>
      <c r="K401" s="2">
        <f>IF(J401&lt;MAX($J$14:$J401),J401-MAX($J$14:$J401),0)</f>
        <v>0</v>
      </c>
      <c r="L401" s="9" t="e">
        <f t="shared" si="34"/>
        <v>#VALUE!</v>
      </c>
      <c r="M401" s="3">
        <f t="shared" si="35"/>
        <v>52</v>
      </c>
      <c r="N401" s="3">
        <f t="shared" si="36"/>
        <v>52</v>
      </c>
      <c r="O401" s="24">
        <f t="shared" si="37"/>
        <v>0</v>
      </c>
      <c r="P401" s="3"/>
      <c r="Q401" s="3"/>
      <c r="R401" s="3"/>
      <c r="S401" s="5"/>
      <c r="T401" s="3"/>
      <c r="U401" s="3"/>
      <c r="V401" s="6"/>
      <c r="W401" s="6"/>
      <c r="X401" s="6"/>
    </row>
    <row r="402" spans="8:24" ht="15.75" customHeight="1" x14ac:dyDescent="0.3">
      <c r="H402" s="29" t="e">
        <f>G402/(J401+$B$3)*100</f>
        <v>#VALUE!</v>
      </c>
      <c r="I402" s="2"/>
      <c r="J402" s="2" t="str">
        <f t="shared" si="33"/>
        <v/>
      </c>
      <c r="K402" s="2">
        <f>IF(J402&lt;MAX($J$14:$J402),J402-MAX($J$14:$J402),0)</f>
        <v>0</v>
      </c>
      <c r="L402" s="9" t="e">
        <f t="shared" si="34"/>
        <v>#VALUE!</v>
      </c>
      <c r="M402" s="3">
        <f t="shared" si="35"/>
        <v>52</v>
      </c>
      <c r="N402" s="3">
        <f t="shared" si="36"/>
        <v>52</v>
      </c>
      <c r="O402" s="24">
        <f t="shared" si="37"/>
        <v>0</v>
      </c>
      <c r="P402" s="3"/>
      <c r="Q402" s="3"/>
      <c r="R402" s="3"/>
      <c r="S402" s="5"/>
      <c r="T402" s="3"/>
      <c r="U402" s="3"/>
      <c r="V402" s="6"/>
      <c r="W402" s="6"/>
      <c r="X402" s="6"/>
    </row>
    <row r="403" spans="8:24" ht="15.75" customHeight="1" x14ac:dyDescent="0.3">
      <c r="H403" s="29" t="e">
        <f>G403/(J402+$B$3)*100</f>
        <v>#VALUE!</v>
      </c>
      <c r="I403" s="2"/>
      <c r="J403" s="2" t="str">
        <f t="shared" si="33"/>
        <v/>
      </c>
      <c r="K403" s="2">
        <f>IF(J403&lt;MAX($J$14:$J403),J403-MAX($J$14:$J403),0)</f>
        <v>0</v>
      </c>
      <c r="L403" s="9" t="e">
        <f t="shared" si="34"/>
        <v>#VALUE!</v>
      </c>
      <c r="M403" s="3">
        <f t="shared" si="35"/>
        <v>52</v>
      </c>
      <c r="N403" s="3">
        <f t="shared" si="36"/>
        <v>52</v>
      </c>
      <c r="O403" s="24">
        <f t="shared" si="37"/>
        <v>0</v>
      </c>
      <c r="P403" s="3"/>
      <c r="Q403" s="3"/>
      <c r="R403" s="3"/>
      <c r="S403" s="5"/>
      <c r="T403" s="3"/>
      <c r="U403" s="3"/>
      <c r="V403" s="6"/>
      <c r="W403" s="6"/>
      <c r="X403" s="6"/>
    </row>
    <row r="404" spans="8:24" ht="15.75" customHeight="1" x14ac:dyDescent="0.3">
      <c r="H404" s="29" t="e">
        <f>G404/(J402+$B$3)*100</f>
        <v>#VALUE!</v>
      </c>
      <c r="I404" s="2"/>
      <c r="J404" s="2" t="str">
        <f t="shared" si="33"/>
        <v/>
      </c>
      <c r="K404" s="2">
        <f>IF(J404&lt;MAX($J$14:$J404),J404-MAX($J$14:$J404),0)</f>
        <v>0</v>
      </c>
      <c r="L404" s="9" t="e">
        <f t="shared" si="34"/>
        <v>#VALUE!</v>
      </c>
      <c r="M404" s="3">
        <f t="shared" si="35"/>
        <v>52</v>
      </c>
      <c r="N404" s="3">
        <f t="shared" si="36"/>
        <v>52</v>
      </c>
      <c r="O404" s="24">
        <f t="shared" si="37"/>
        <v>0</v>
      </c>
      <c r="P404" s="3"/>
      <c r="Q404" s="3"/>
      <c r="R404" s="3"/>
      <c r="S404" s="5"/>
      <c r="T404" s="3"/>
      <c r="U404" s="3"/>
      <c r="V404" s="6"/>
      <c r="W404" s="6"/>
      <c r="X404" s="6"/>
    </row>
    <row r="405" spans="8:24" ht="15.75" customHeight="1" x14ac:dyDescent="0.3">
      <c r="H405" s="29" t="e">
        <f>G405/(J404+$B$3)*100</f>
        <v>#VALUE!</v>
      </c>
      <c r="I405" s="2"/>
      <c r="J405" s="2" t="str">
        <f t="shared" si="33"/>
        <v/>
      </c>
      <c r="K405" s="2">
        <f>IF(J405&lt;MAX($J$14:$J405),J405-MAX($J$14:$J405),0)</f>
        <v>0</v>
      </c>
      <c r="L405" s="9" t="e">
        <f t="shared" si="34"/>
        <v>#VALUE!</v>
      </c>
      <c r="M405" s="3">
        <f t="shared" si="35"/>
        <v>52</v>
      </c>
      <c r="N405" s="3">
        <f t="shared" si="36"/>
        <v>52</v>
      </c>
      <c r="O405" s="24">
        <f t="shared" si="37"/>
        <v>0</v>
      </c>
      <c r="P405" s="3"/>
      <c r="Q405" s="3"/>
      <c r="R405" s="3"/>
      <c r="S405" s="5"/>
      <c r="T405" s="3"/>
      <c r="U405" s="3"/>
      <c r="V405" s="6"/>
      <c r="W405" s="6"/>
      <c r="X405" s="6"/>
    </row>
    <row r="406" spans="8:24" ht="15.75" customHeight="1" x14ac:dyDescent="0.3">
      <c r="H406" s="29" t="e">
        <f>G406/(J405+$B$3)*100</f>
        <v>#VALUE!</v>
      </c>
      <c r="I406" s="2"/>
      <c r="J406" s="2" t="str">
        <f t="shared" si="33"/>
        <v/>
      </c>
      <c r="K406" s="2">
        <f>IF(J406&lt;MAX($J$14:$J406),J406-MAX($J$14:$J406),0)</f>
        <v>0</v>
      </c>
      <c r="L406" s="9" t="e">
        <f t="shared" si="34"/>
        <v>#VALUE!</v>
      </c>
      <c r="M406" s="3">
        <f t="shared" si="35"/>
        <v>52</v>
      </c>
      <c r="N406" s="3">
        <f t="shared" si="36"/>
        <v>52</v>
      </c>
      <c r="O406" s="24">
        <f t="shared" si="37"/>
        <v>0</v>
      </c>
      <c r="P406" s="3"/>
      <c r="Q406" s="3"/>
      <c r="R406" s="3"/>
      <c r="S406" s="5"/>
      <c r="T406" s="3"/>
      <c r="U406" s="3"/>
      <c r="V406" s="6"/>
      <c r="W406" s="6"/>
      <c r="X406" s="6"/>
    </row>
    <row r="407" spans="8:24" ht="15.75" customHeight="1" x14ac:dyDescent="0.3">
      <c r="H407" s="29" t="e">
        <f>G407/(J406+$B$3)*100</f>
        <v>#VALUE!</v>
      </c>
      <c r="I407" s="2"/>
      <c r="J407" s="2" t="str">
        <f t="shared" si="33"/>
        <v/>
      </c>
      <c r="K407" s="2">
        <f>IF(J407&lt;MAX($J$14:$J407),J407-MAX($J$14:$J407),0)</f>
        <v>0</v>
      </c>
      <c r="L407" s="9" t="e">
        <f t="shared" si="34"/>
        <v>#VALUE!</v>
      </c>
      <c r="M407" s="3">
        <f t="shared" si="35"/>
        <v>52</v>
      </c>
      <c r="N407" s="3">
        <f t="shared" si="36"/>
        <v>52</v>
      </c>
      <c r="O407" s="24">
        <f t="shared" si="37"/>
        <v>0</v>
      </c>
      <c r="P407" s="3"/>
      <c r="Q407" s="3"/>
      <c r="R407" s="3"/>
      <c r="S407" s="5"/>
      <c r="T407" s="3"/>
      <c r="U407" s="3"/>
      <c r="V407" s="6"/>
      <c r="W407" s="6"/>
      <c r="X407" s="6"/>
    </row>
    <row r="408" spans="8:24" ht="15.75" customHeight="1" x14ac:dyDescent="0.3">
      <c r="H408" s="29" t="e">
        <f>G408/(J406+$B$3)*100</f>
        <v>#VALUE!</v>
      </c>
      <c r="I408" s="2"/>
      <c r="J408" s="2" t="str">
        <f t="shared" si="33"/>
        <v/>
      </c>
      <c r="K408" s="2">
        <f>IF(J408&lt;MAX($J$14:$J408),J408-MAX($J$14:$J408),0)</f>
        <v>0</v>
      </c>
      <c r="L408" s="9" t="e">
        <f t="shared" si="34"/>
        <v>#VALUE!</v>
      </c>
      <c r="M408" s="3">
        <f t="shared" si="35"/>
        <v>52</v>
      </c>
      <c r="N408" s="3">
        <f t="shared" si="36"/>
        <v>52</v>
      </c>
      <c r="O408" s="24">
        <f t="shared" si="37"/>
        <v>0</v>
      </c>
      <c r="P408" s="3"/>
      <c r="Q408" s="3"/>
      <c r="R408" s="3"/>
      <c r="S408" s="5"/>
      <c r="T408" s="3"/>
      <c r="U408" s="3"/>
      <c r="V408" s="6"/>
      <c r="W408" s="6"/>
      <c r="X408" s="6"/>
    </row>
    <row r="409" spans="8:24" ht="15.75" customHeight="1" x14ac:dyDescent="0.3">
      <c r="H409" s="29" t="e">
        <f>G409/(J408+$B$3)*100</f>
        <v>#VALUE!</v>
      </c>
      <c r="I409" s="2"/>
      <c r="J409" s="2" t="str">
        <f t="shared" si="33"/>
        <v/>
      </c>
      <c r="K409" s="2">
        <f>IF(J409&lt;MAX($J$14:$J409),J409-MAX($J$14:$J409),0)</f>
        <v>0</v>
      </c>
      <c r="L409" s="9" t="e">
        <f t="shared" si="34"/>
        <v>#VALUE!</v>
      </c>
      <c r="M409" s="3">
        <f t="shared" si="35"/>
        <v>52</v>
      </c>
      <c r="N409" s="3">
        <f t="shared" si="36"/>
        <v>52</v>
      </c>
      <c r="O409" s="24">
        <f t="shared" si="37"/>
        <v>0</v>
      </c>
      <c r="P409" s="3"/>
      <c r="Q409" s="3"/>
      <c r="R409" s="3"/>
      <c r="S409" s="5"/>
      <c r="T409" s="3"/>
      <c r="U409" s="3"/>
      <c r="V409" s="6"/>
      <c r="W409" s="6"/>
      <c r="X409" s="6"/>
    </row>
    <row r="410" spans="8:24" ht="15.75" customHeight="1" x14ac:dyDescent="0.3">
      <c r="H410" s="29" t="e">
        <f>G410/(J409+$B$3)*100</f>
        <v>#VALUE!</v>
      </c>
      <c r="I410" s="2"/>
      <c r="J410" s="2" t="str">
        <f t="shared" si="33"/>
        <v/>
      </c>
      <c r="K410" s="2">
        <f>IF(J410&lt;MAX($J$14:$J410),J410-MAX($J$14:$J410),0)</f>
        <v>0</v>
      </c>
      <c r="L410" s="9" t="e">
        <f t="shared" si="34"/>
        <v>#VALUE!</v>
      </c>
      <c r="M410" s="3">
        <f t="shared" si="35"/>
        <v>52</v>
      </c>
      <c r="N410" s="3">
        <f t="shared" si="36"/>
        <v>52</v>
      </c>
      <c r="O410" s="24">
        <f t="shared" si="37"/>
        <v>0</v>
      </c>
      <c r="P410" s="3"/>
      <c r="Q410" s="3"/>
      <c r="R410" s="3"/>
      <c r="S410" s="5"/>
      <c r="T410" s="3"/>
      <c r="U410" s="3"/>
      <c r="V410" s="6"/>
      <c r="W410" s="6"/>
      <c r="X410" s="6"/>
    </row>
    <row r="411" spans="8:24" ht="15.75" customHeight="1" x14ac:dyDescent="0.3">
      <c r="H411" s="29" t="e">
        <f>G411/(J410+$B$3)*100</f>
        <v>#VALUE!</v>
      </c>
      <c r="I411" s="2"/>
      <c r="J411" s="2" t="str">
        <f t="shared" si="33"/>
        <v/>
      </c>
      <c r="K411" s="2">
        <f>IF(J411&lt;MAX($J$14:$J411),J411-MAX($J$14:$J411),0)</f>
        <v>0</v>
      </c>
      <c r="L411" s="9" t="e">
        <f t="shared" si="34"/>
        <v>#VALUE!</v>
      </c>
      <c r="M411" s="3">
        <f t="shared" si="35"/>
        <v>52</v>
      </c>
      <c r="N411" s="3">
        <f t="shared" si="36"/>
        <v>52</v>
      </c>
      <c r="O411" s="24">
        <f t="shared" si="37"/>
        <v>0</v>
      </c>
      <c r="P411" s="3"/>
      <c r="Q411" s="3"/>
      <c r="R411" s="3"/>
      <c r="S411" s="5"/>
      <c r="T411" s="3"/>
      <c r="U411" s="3"/>
      <c r="V411" s="6"/>
      <c r="W411" s="6"/>
      <c r="X411" s="6"/>
    </row>
    <row r="412" spans="8:24" ht="15.75" customHeight="1" x14ac:dyDescent="0.3">
      <c r="H412" s="29" t="e">
        <f>G412/(J410+$B$3)*100</f>
        <v>#VALUE!</v>
      </c>
      <c r="I412" s="2"/>
      <c r="J412" s="2" t="str">
        <f t="shared" si="33"/>
        <v/>
      </c>
      <c r="K412" s="2">
        <f>IF(J412&lt;MAX($J$14:$J412),J412-MAX($J$14:$J412),0)</f>
        <v>0</v>
      </c>
      <c r="L412" s="9" t="e">
        <f t="shared" si="34"/>
        <v>#VALUE!</v>
      </c>
      <c r="M412" s="3">
        <f t="shared" si="35"/>
        <v>52</v>
      </c>
      <c r="N412" s="3">
        <f t="shared" si="36"/>
        <v>52</v>
      </c>
      <c r="O412" s="24">
        <f t="shared" si="37"/>
        <v>0</v>
      </c>
      <c r="P412" s="3"/>
      <c r="Q412" s="3"/>
      <c r="R412" s="3"/>
      <c r="S412" s="5"/>
      <c r="T412" s="3"/>
      <c r="U412" s="3"/>
      <c r="V412" s="6"/>
      <c r="W412" s="6"/>
      <c r="X412" s="6"/>
    </row>
    <row r="413" spans="8:24" ht="15.75" customHeight="1" x14ac:dyDescent="0.3">
      <c r="H413" s="29" t="e">
        <f>G413/(J412+$B$3)*100</f>
        <v>#VALUE!</v>
      </c>
      <c r="I413" s="2"/>
      <c r="J413" s="2" t="str">
        <f t="shared" si="33"/>
        <v/>
      </c>
      <c r="K413" s="2">
        <f>IF(J413&lt;MAX($J$14:$J413),J413-MAX($J$14:$J413),0)</f>
        <v>0</v>
      </c>
      <c r="L413" s="9" t="e">
        <f t="shared" si="34"/>
        <v>#VALUE!</v>
      </c>
      <c r="M413" s="3">
        <f t="shared" si="35"/>
        <v>52</v>
      </c>
      <c r="N413" s="3">
        <f t="shared" si="36"/>
        <v>52</v>
      </c>
      <c r="O413" s="24">
        <f t="shared" si="37"/>
        <v>0</v>
      </c>
      <c r="P413" s="3"/>
      <c r="Q413" s="3"/>
      <c r="R413" s="3"/>
      <c r="S413" s="5"/>
      <c r="T413" s="3"/>
      <c r="U413" s="3"/>
      <c r="V413" s="6"/>
      <c r="W413" s="6"/>
      <c r="X413" s="6"/>
    </row>
    <row r="414" spans="8:24" ht="15.75" customHeight="1" x14ac:dyDescent="0.3">
      <c r="H414" s="29" t="e">
        <f>G414/(J413+$B$3)*100</f>
        <v>#VALUE!</v>
      </c>
      <c r="I414" s="2"/>
      <c r="J414" s="2" t="str">
        <f t="shared" si="33"/>
        <v/>
      </c>
      <c r="K414" s="2">
        <f>IF(J414&lt;MAX($J$14:$J414),J414-MAX($J$14:$J414),0)</f>
        <v>0</v>
      </c>
      <c r="L414" s="9" t="e">
        <f t="shared" si="34"/>
        <v>#VALUE!</v>
      </c>
      <c r="M414" s="3">
        <f t="shared" si="35"/>
        <v>52</v>
      </c>
      <c r="N414" s="3">
        <f t="shared" si="36"/>
        <v>52</v>
      </c>
      <c r="O414" s="24">
        <f t="shared" si="37"/>
        <v>0</v>
      </c>
      <c r="P414" s="3"/>
      <c r="Q414" s="3"/>
      <c r="R414" s="3"/>
      <c r="S414" s="5"/>
      <c r="T414" s="3"/>
      <c r="U414" s="3"/>
      <c r="V414" s="6"/>
      <c r="W414" s="6"/>
      <c r="X414" s="6"/>
    </row>
    <row r="415" spans="8:24" ht="15.75" customHeight="1" x14ac:dyDescent="0.3">
      <c r="H415" s="29" t="e">
        <f>G415/(J414+$B$3)*100</f>
        <v>#VALUE!</v>
      </c>
      <c r="I415" s="2"/>
      <c r="J415" s="2" t="str">
        <f t="shared" si="33"/>
        <v/>
      </c>
      <c r="K415" s="2">
        <f>IF(J415&lt;MAX($J$14:$J415),J415-MAX($J$14:$J415),0)</f>
        <v>0</v>
      </c>
      <c r="L415" s="9" t="e">
        <f t="shared" si="34"/>
        <v>#VALUE!</v>
      </c>
      <c r="M415" s="3">
        <f t="shared" si="35"/>
        <v>52</v>
      </c>
      <c r="N415" s="3">
        <f t="shared" si="36"/>
        <v>52</v>
      </c>
      <c r="O415" s="24">
        <f t="shared" si="37"/>
        <v>0</v>
      </c>
      <c r="P415" s="3"/>
      <c r="Q415" s="3"/>
      <c r="R415" s="3"/>
      <c r="S415" s="5"/>
      <c r="T415" s="3"/>
      <c r="U415" s="3"/>
      <c r="V415" s="6"/>
      <c r="W415" s="6"/>
      <c r="X415" s="6"/>
    </row>
    <row r="416" spans="8:24" ht="15.75" customHeight="1" x14ac:dyDescent="0.3">
      <c r="H416" s="29" t="e">
        <f>G416/(J414+$B$3)*100</f>
        <v>#VALUE!</v>
      </c>
      <c r="I416" s="2"/>
      <c r="J416" s="2" t="str">
        <f t="shared" si="33"/>
        <v/>
      </c>
      <c r="K416" s="2">
        <f>IF(J416&lt;MAX($J$14:$J416),J416-MAX($J$14:$J416),0)</f>
        <v>0</v>
      </c>
      <c r="L416" s="9" t="e">
        <f t="shared" si="34"/>
        <v>#VALUE!</v>
      </c>
      <c r="M416" s="3">
        <f t="shared" si="35"/>
        <v>52</v>
      </c>
      <c r="N416" s="3">
        <f t="shared" si="36"/>
        <v>52</v>
      </c>
      <c r="O416" s="24">
        <f t="shared" si="37"/>
        <v>0</v>
      </c>
      <c r="P416" s="3"/>
      <c r="Q416" s="3"/>
      <c r="R416" s="3"/>
      <c r="S416" s="5"/>
      <c r="T416" s="3"/>
      <c r="U416" s="3"/>
      <c r="V416" s="6"/>
      <c r="W416" s="6"/>
      <c r="X416" s="6"/>
    </row>
    <row r="417" spans="8:24" ht="15.75" customHeight="1" x14ac:dyDescent="0.3">
      <c r="H417" s="29" t="e">
        <f>G417/(J416+$B$3)*100</f>
        <v>#VALUE!</v>
      </c>
      <c r="I417" s="2"/>
      <c r="J417" s="2" t="str">
        <f t="shared" si="33"/>
        <v/>
      </c>
      <c r="K417" s="2">
        <f>IF(J417&lt;MAX($J$14:$J417),J417-MAX($J$14:$J417),0)</f>
        <v>0</v>
      </c>
      <c r="L417" s="9" t="e">
        <f t="shared" si="34"/>
        <v>#VALUE!</v>
      </c>
      <c r="M417" s="3">
        <f t="shared" si="35"/>
        <v>52</v>
      </c>
      <c r="N417" s="3">
        <f t="shared" si="36"/>
        <v>52</v>
      </c>
      <c r="O417" s="24">
        <f t="shared" si="37"/>
        <v>0</v>
      </c>
      <c r="P417" s="3"/>
      <c r="Q417" s="3"/>
      <c r="R417" s="3"/>
      <c r="S417" s="5"/>
      <c r="T417" s="3"/>
      <c r="U417" s="3"/>
      <c r="V417" s="6"/>
      <c r="W417" s="6"/>
      <c r="X417" s="6"/>
    </row>
    <row r="418" spans="8:24" ht="15.75" customHeight="1" x14ac:dyDescent="0.3">
      <c r="H418" s="29" t="e">
        <f>G418/(J417+$B$3)*100</f>
        <v>#VALUE!</v>
      </c>
      <c r="I418" s="2"/>
      <c r="J418" s="2" t="str">
        <f t="shared" si="33"/>
        <v/>
      </c>
      <c r="K418" s="2">
        <f>IF(J418&lt;MAX($J$14:$J418),J418-MAX($J$14:$J418),0)</f>
        <v>0</v>
      </c>
      <c r="L418" s="9" t="e">
        <f t="shared" si="34"/>
        <v>#VALUE!</v>
      </c>
      <c r="M418" s="3">
        <f t="shared" si="35"/>
        <v>52</v>
      </c>
      <c r="N418" s="3">
        <f t="shared" si="36"/>
        <v>52</v>
      </c>
      <c r="O418" s="24">
        <f t="shared" si="37"/>
        <v>0</v>
      </c>
      <c r="P418" s="3"/>
      <c r="Q418" s="3"/>
      <c r="R418" s="3"/>
      <c r="S418" s="5"/>
      <c r="T418" s="3"/>
      <c r="U418" s="3"/>
      <c r="V418" s="6"/>
      <c r="W418" s="6"/>
      <c r="X418" s="6"/>
    </row>
    <row r="419" spans="8:24" ht="15.75" customHeight="1" x14ac:dyDescent="0.3">
      <c r="H419" s="29" t="e">
        <f>G419/(J418+$B$3)*100</f>
        <v>#VALUE!</v>
      </c>
      <c r="I419" s="2"/>
      <c r="J419" s="2" t="str">
        <f t="shared" si="33"/>
        <v/>
      </c>
      <c r="K419" s="2">
        <f>IF(J419&lt;MAX($J$14:$J419),J419-MAX($J$14:$J419),0)</f>
        <v>0</v>
      </c>
      <c r="L419" s="9" t="e">
        <f t="shared" si="34"/>
        <v>#VALUE!</v>
      </c>
      <c r="M419" s="3">
        <f t="shared" si="35"/>
        <v>52</v>
      </c>
      <c r="N419" s="3">
        <f t="shared" si="36"/>
        <v>52</v>
      </c>
      <c r="O419" s="24">
        <f t="shared" si="37"/>
        <v>0</v>
      </c>
      <c r="P419" s="3"/>
      <c r="Q419" s="3"/>
      <c r="R419" s="3"/>
      <c r="S419" s="5"/>
      <c r="T419" s="3"/>
      <c r="U419" s="3"/>
      <c r="V419" s="6"/>
      <c r="W419" s="6"/>
      <c r="X419" s="6"/>
    </row>
    <row r="420" spans="8:24" ht="15.75" customHeight="1" x14ac:dyDescent="0.3">
      <c r="H420" s="29" t="e">
        <f>G420/(J418+$B$3)*100</f>
        <v>#VALUE!</v>
      </c>
      <c r="I420" s="2"/>
      <c r="J420" s="2" t="str">
        <f t="shared" si="33"/>
        <v/>
      </c>
      <c r="K420" s="2">
        <f>IF(J420&lt;MAX($J$14:$J420),J420-MAX($J$14:$J420),0)</f>
        <v>0</v>
      </c>
      <c r="L420" s="9" t="e">
        <f t="shared" si="34"/>
        <v>#VALUE!</v>
      </c>
      <c r="M420" s="3">
        <f t="shared" si="35"/>
        <v>52</v>
      </c>
      <c r="N420" s="3">
        <f t="shared" si="36"/>
        <v>52</v>
      </c>
      <c r="O420" s="24">
        <f t="shared" si="37"/>
        <v>0</v>
      </c>
      <c r="P420" s="3"/>
      <c r="Q420" s="3"/>
      <c r="R420" s="3"/>
      <c r="S420" s="5"/>
      <c r="T420" s="3"/>
      <c r="U420" s="3"/>
      <c r="V420" s="6"/>
      <c r="W420" s="6"/>
      <c r="X420" s="6"/>
    </row>
    <row r="421" spans="8:24" ht="15.75" customHeight="1" x14ac:dyDescent="0.3">
      <c r="H421" s="29" t="e">
        <f>G421/(J420+$B$3)*100</f>
        <v>#VALUE!</v>
      </c>
      <c r="I421" s="2"/>
      <c r="J421" s="2" t="str">
        <f t="shared" si="33"/>
        <v/>
      </c>
      <c r="K421" s="2">
        <f>IF(J421&lt;MAX($J$14:$J421),J421-MAX($J$14:$J421),0)</f>
        <v>0</v>
      </c>
      <c r="L421" s="9" t="e">
        <f t="shared" si="34"/>
        <v>#VALUE!</v>
      </c>
      <c r="M421" s="3">
        <f t="shared" si="35"/>
        <v>52</v>
      </c>
      <c r="N421" s="3">
        <f t="shared" si="36"/>
        <v>52</v>
      </c>
      <c r="O421" s="24">
        <f t="shared" si="37"/>
        <v>0</v>
      </c>
      <c r="P421" s="3"/>
      <c r="Q421" s="3"/>
      <c r="R421" s="3"/>
      <c r="S421" s="5"/>
      <c r="T421" s="3"/>
      <c r="U421" s="3"/>
      <c r="V421" s="6"/>
      <c r="W421" s="6"/>
      <c r="X421" s="6"/>
    </row>
    <row r="422" spans="8:24" ht="15.75" customHeight="1" x14ac:dyDescent="0.3">
      <c r="H422" s="29" t="e">
        <f>G422/(J421+$B$3)*100</f>
        <v>#VALUE!</v>
      </c>
      <c r="I422" s="2"/>
      <c r="J422" s="2" t="str">
        <f t="shared" si="33"/>
        <v/>
      </c>
      <c r="K422" s="2">
        <f>IF(J422&lt;MAX($J$14:$J422),J422-MAX($J$14:$J422),0)</f>
        <v>0</v>
      </c>
      <c r="L422" s="9" t="e">
        <f t="shared" si="34"/>
        <v>#VALUE!</v>
      </c>
      <c r="M422" s="3">
        <f t="shared" si="35"/>
        <v>52</v>
      </c>
      <c r="N422" s="3">
        <f t="shared" si="36"/>
        <v>52</v>
      </c>
      <c r="O422" s="24">
        <f t="shared" si="37"/>
        <v>0</v>
      </c>
      <c r="P422" s="3"/>
      <c r="Q422" s="3"/>
      <c r="R422" s="3"/>
      <c r="S422" s="5"/>
      <c r="T422" s="3"/>
      <c r="U422" s="3"/>
      <c r="V422" s="6"/>
      <c r="W422" s="6"/>
      <c r="X422" s="6"/>
    </row>
    <row r="423" spans="8:24" ht="15.75" customHeight="1" x14ac:dyDescent="0.3">
      <c r="H423" s="29" t="e">
        <f>G423/(J422+$B$3)*100</f>
        <v>#VALUE!</v>
      </c>
      <c r="I423" s="2"/>
      <c r="J423" s="2" t="str">
        <f t="shared" si="33"/>
        <v/>
      </c>
      <c r="K423" s="2">
        <f>IF(J423&lt;MAX($J$14:$J423),J423-MAX($J$14:$J423),0)</f>
        <v>0</v>
      </c>
      <c r="L423" s="9" t="e">
        <f t="shared" si="34"/>
        <v>#VALUE!</v>
      </c>
      <c r="M423" s="3">
        <f t="shared" si="35"/>
        <v>52</v>
      </c>
      <c r="N423" s="3">
        <f t="shared" si="36"/>
        <v>52</v>
      </c>
      <c r="O423" s="24">
        <f t="shared" si="37"/>
        <v>0</v>
      </c>
      <c r="P423" s="3"/>
      <c r="Q423" s="3"/>
      <c r="R423" s="3"/>
      <c r="S423" s="5"/>
      <c r="T423" s="3"/>
      <c r="U423" s="3"/>
      <c r="V423" s="6"/>
      <c r="W423" s="6"/>
      <c r="X423" s="6"/>
    </row>
    <row r="424" spans="8:24" ht="15.75" customHeight="1" x14ac:dyDescent="0.3">
      <c r="H424" s="29" t="e">
        <f>G424/(J422+$B$3)*100</f>
        <v>#VALUE!</v>
      </c>
      <c r="I424" s="2"/>
      <c r="J424" s="2" t="str">
        <f t="shared" si="33"/>
        <v/>
      </c>
      <c r="K424" s="2">
        <f>IF(J424&lt;MAX($J$14:$J424),J424-MAX($J$14:$J424),0)</f>
        <v>0</v>
      </c>
      <c r="L424" s="9" t="e">
        <f t="shared" si="34"/>
        <v>#VALUE!</v>
      </c>
      <c r="M424" s="3">
        <f t="shared" si="35"/>
        <v>52</v>
      </c>
      <c r="N424" s="3">
        <f t="shared" si="36"/>
        <v>52</v>
      </c>
      <c r="O424" s="24">
        <f t="shared" si="37"/>
        <v>0</v>
      </c>
      <c r="P424" s="3"/>
      <c r="Q424" s="3"/>
      <c r="R424" s="3"/>
      <c r="S424" s="5"/>
      <c r="T424" s="3"/>
      <c r="U424" s="3"/>
      <c r="V424" s="6"/>
      <c r="W424" s="6"/>
      <c r="X424" s="6"/>
    </row>
    <row r="425" spans="8:24" ht="15.75" customHeight="1" x14ac:dyDescent="0.3">
      <c r="H425" s="29" t="e">
        <f>G425/(J424+$B$3)*100</f>
        <v>#VALUE!</v>
      </c>
      <c r="I425" s="2"/>
      <c r="J425" s="2" t="str">
        <f t="shared" si="33"/>
        <v/>
      </c>
      <c r="K425" s="2">
        <f>IF(J425&lt;MAX($J$14:$J425),J425-MAX($J$14:$J425),0)</f>
        <v>0</v>
      </c>
      <c r="L425" s="9" t="e">
        <f t="shared" si="34"/>
        <v>#VALUE!</v>
      </c>
      <c r="M425" s="3">
        <f t="shared" si="35"/>
        <v>52</v>
      </c>
      <c r="N425" s="3">
        <f t="shared" si="36"/>
        <v>52</v>
      </c>
      <c r="O425" s="24">
        <f t="shared" si="37"/>
        <v>0</v>
      </c>
      <c r="P425" s="3"/>
      <c r="Q425" s="3"/>
      <c r="R425" s="3"/>
      <c r="S425" s="5"/>
      <c r="T425" s="3"/>
      <c r="U425" s="3"/>
      <c r="V425" s="6"/>
      <c r="W425" s="6"/>
      <c r="X425" s="6"/>
    </row>
    <row r="426" spans="8:24" ht="15.75" customHeight="1" x14ac:dyDescent="0.3">
      <c r="H426" s="29" t="e">
        <f>G426/(J425+$B$3)*100</f>
        <v>#VALUE!</v>
      </c>
      <c r="I426" s="2"/>
      <c r="J426" s="2" t="str">
        <f t="shared" si="33"/>
        <v/>
      </c>
      <c r="K426" s="2">
        <f>IF(J426&lt;MAX($J$14:$J426),J426-MAX($J$14:$J426),0)</f>
        <v>0</v>
      </c>
      <c r="L426" s="9" t="e">
        <f t="shared" si="34"/>
        <v>#VALUE!</v>
      </c>
      <c r="M426" s="3">
        <f t="shared" si="35"/>
        <v>52</v>
      </c>
      <c r="N426" s="3">
        <f t="shared" si="36"/>
        <v>52</v>
      </c>
      <c r="O426" s="24">
        <f t="shared" si="37"/>
        <v>0</v>
      </c>
      <c r="P426" s="3"/>
      <c r="Q426" s="3"/>
      <c r="R426" s="3"/>
      <c r="S426" s="5"/>
      <c r="T426" s="3"/>
      <c r="U426" s="3"/>
      <c r="V426" s="6"/>
      <c r="W426" s="6"/>
      <c r="X426" s="6"/>
    </row>
    <row r="427" spans="8:24" ht="15.75" customHeight="1" x14ac:dyDescent="0.3">
      <c r="H427" s="29" t="e">
        <f>G427/(J426+$B$3)*100</f>
        <v>#VALUE!</v>
      </c>
      <c r="I427" s="2"/>
      <c r="J427" s="2" t="str">
        <f t="shared" si="33"/>
        <v/>
      </c>
      <c r="K427" s="2">
        <f>IF(J427&lt;MAX($J$14:$J427),J427-MAX($J$14:$J427),0)</f>
        <v>0</v>
      </c>
      <c r="L427" s="9" t="e">
        <f t="shared" si="34"/>
        <v>#VALUE!</v>
      </c>
      <c r="M427" s="3">
        <f t="shared" si="35"/>
        <v>52</v>
      </c>
      <c r="N427" s="3">
        <f t="shared" si="36"/>
        <v>52</v>
      </c>
      <c r="O427" s="24">
        <f t="shared" si="37"/>
        <v>0</v>
      </c>
      <c r="P427" s="3"/>
      <c r="Q427" s="3"/>
      <c r="R427" s="3"/>
      <c r="S427" s="5"/>
      <c r="T427" s="3"/>
      <c r="U427" s="3"/>
      <c r="V427" s="6"/>
      <c r="W427" s="6"/>
      <c r="X427" s="6"/>
    </row>
    <row r="428" spans="8:24" ht="15.75" customHeight="1" x14ac:dyDescent="0.3">
      <c r="H428" s="29" t="e">
        <f>G428/(J426+$B$3)*100</f>
        <v>#VALUE!</v>
      </c>
      <c r="I428" s="2"/>
      <c r="J428" s="2" t="str">
        <f t="shared" si="33"/>
        <v/>
      </c>
      <c r="K428" s="2">
        <f>IF(J428&lt;MAX($J$14:$J428),J428-MAX($J$14:$J428),0)</f>
        <v>0</v>
      </c>
      <c r="L428" s="9" t="e">
        <f t="shared" si="34"/>
        <v>#VALUE!</v>
      </c>
      <c r="M428" s="3">
        <f t="shared" si="35"/>
        <v>52</v>
      </c>
      <c r="N428" s="3">
        <f t="shared" si="36"/>
        <v>52</v>
      </c>
      <c r="O428" s="24">
        <f t="shared" si="37"/>
        <v>0</v>
      </c>
      <c r="P428" s="3"/>
      <c r="Q428" s="3"/>
      <c r="R428" s="3"/>
      <c r="S428" s="5"/>
      <c r="T428" s="3"/>
      <c r="U428" s="3"/>
      <c r="V428" s="6"/>
      <c r="W428" s="6"/>
      <c r="X428" s="6"/>
    </row>
    <row r="429" spans="8:24" ht="15.75" customHeight="1" x14ac:dyDescent="0.3">
      <c r="H429" s="29" t="e">
        <f>G429/(J428+$B$3)*100</f>
        <v>#VALUE!</v>
      </c>
      <c r="I429" s="2"/>
      <c r="J429" s="2" t="str">
        <f t="shared" si="33"/>
        <v/>
      </c>
      <c r="K429" s="2">
        <f>IF(J429&lt;MAX($J$14:$J429),J429-MAX($J$14:$J429),0)</f>
        <v>0</v>
      </c>
      <c r="L429" s="9" t="e">
        <f t="shared" si="34"/>
        <v>#VALUE!</v>
      </c>
      <c r="M429" s="3">
        <f t="shared" si="35"/>
        <v>52</v>
      </c>
      <c r="N429" s="3">
        <f t="shared" si="36"/>
        <v>52</v>
      </c>
      <c r="O429" s="24">
        <f t="shared" si="37"/>
        <v>0</v>
      </c>
      <c r="P429" s="3"/>
      <c r="Q429" s="3"/>
      <c r="R429" s="3"/>
      <c r="S429" s="5"/>
      <c r="T429" s="3"/>
      <c r="U429" s="3"/>
      <c r="V429" s="6"/>
      <c r="W429" s="6"/>
      <c r="X429" s="6"/>
    </row>
    <row r="430" spans="8:24" ht="15.75" customHeight="1" x14ac:dyDescent="0.3">
      <c r="H430" s="29" t="e">
        <f>G430/(J429+$B$3)*100</f>
        <v>#VALUE!</v>
      </c>
      <c r="I430" s="2"/>
      <c r="J430" s="2" t="str">
        <f t="shared" si="33"/>
        <v/>
      </c>
      <c r="K430" s="2">
        <f>IF(J430&lt;MAX($J$14:$J430),J430-MAX($J$14:$J430),0)</f>
        <v>0</v>
      </c>
      <c r="L430" s="9" t="e">
        <f t="shared" si="34"/>
        <v>#VALUE!</v>
      </c>
      <c r="M430" s="3">
        <f t="shared" si="35"/>
        <v>52</v>
      </c>
      <c r="N430" s="3">
        <f t="shared" si="36"/>
        <v>52</v>
      </c>
      <c r="O430" s="24">
        <f t="shared" si="37"/>
        <v>0</v>
      </c>
      <c r="P430" s="3"/>
      <c r="Q430" s="3"/>
      <c r="R430" s="3"/>
      <c r="S430" s="5"/>
      <c r="T430" s="3"/>
      <c r="U430" s="3"/>
      <c r="V430" s="6"/>
      <c r="W430" s="6"/>
      <c r="X430" s="6"/>
    </row>
    <row r="431" spans="8:24" ht="15.75" customHeight="1" x14ac:dyDescent="0.3">
      <c r="H431" s="29" t="e">
        <f>G431/(J430+$B$3)*100</f>
        <v>#VALUE!</v>
      </c>
      <c r="I431" s="2"/>
      <c r="J431" s="2" t="str">
        <f t="shared" si="33"/>
        <v/>
      </c>
      <c r="K431" s="2">
        <f>IF(J431&lt;MAX($J$14:$J431),J431-MAX($J$14:$J431),0)</f>
        <v>0</v>
      </c>
      <c r="L431" s="9" t="e">
        <f t="shared" si="34"/>
        <v>#VALUE!</v>
      </c>
      <c r="M431" s="3">
        <f t="shared" si="35"/>
        <v>52</v>
      </c>
      <c r="N431" s="3">
        <f t="shared" si="36"/>
        <v>52</v>
      </c>
      <c r="O431" s="24">
        <f t="shared" si="37"/>
        <v>0</v>
      </c>
      <c r="P431" s="3"/>
      <c r="Q431" s="3"/>
      <c r="R431" s="3"/>
      <c r="S431" s="5"/>
      <c r="T431" s="3"/>
      <c r="U431" s="3"/>
      <c r="V431" s="6"/>
      <c r="W431" s="6"/>
      <c r="X431" s="6"/>
    </row>
    <row r="432" spans="8:24" ht="15.75" customHeight="1" x14ac:dyDescent="0.3">
      <c r="H432" s="29" t="e">
        <f>G432/(J430+$B$3)*100</f>
        <v>#VALUE!</v>
      </c>
      <c r="I432" s="2"/>
      <c r="J432" s="2" t="str">
        <f t="shared" si="33"/>
        <v/>
      </c>
      <c r="K432" s="2">
        <f>IF(J432&lt;MAX($J$14:$J432),J432-MAX($J$14:$J432),0)</f>
        <v>0</v>
      </c>
      <c r="L432" s="9" t="e">
        <f t="shared" si="34"/>
        <v>#VALUE!</v>
      </c>
      <c r="M432" s="3">
        <f t="shared" si="35"/>
        <v>52</v>
      </c>
      <c r="N432" s="3">
        <f t="shared" si="36"/>
        <v>52</v>
      </c>
      <c r="O432" s="24">
        <f t="shared" si="37"/>
        <v>0</v>
      </c>
      <c r="P432" s="3"/>
      <c r="Q432" s="3"/>
      <c r="R432" s="3"/>
      <c r="S432" s="5"/>
      <c r="T432" s="3"/>
      <c r="U432" s="3"/>
      <c r="V432" s="6"/>
      <c r="W432" s="6"/>
      <c r="X432" s="6"/>
    </row>
    <row r="433" spans="8:24" ht="15.75" customHeight="1" x14ac:dyDescent="0.3">
      <c r="H433" s="29" t="e">
        <f>G433/(J432+$B$3)*100</f>
        <v>#VALUE!</v>
      </c>
      <c r="I433" s="2"/>
      <c r="J433" s="2" t="str">
        <f t="shared" si="33"/>
        <v/>
      </c>
      <c r="K433" s="2">
        <f>IF(J433&lt;MAX($J$14:$J433),J433-MAX($J$14:$J433),0)</f>
        <v>0</v>
      </c>
      <c r="L433" s="9" t="e">
        <f t="shared" si="34"/>
        <v>#VALUE!</v>
      </c>
      <c r="M433" s="3">
        <f t="shared" si="35"/>
        <v>52</v>
      </c>
      <c r="N433" s="3">
        <f t="shared" si="36"/>
        <v>52</v>
      </c>
      <c r="O433" s="24">
        <f t="shared" si="37"/>
        <v>0</v>
      </c>
      <c r="P433" s="3"/>
      <c r="Q433" s="3"/>
      <c r="R433" s="3"/>
      <c r="S433" s="5"/>
      <c r="T433" s="3"/>
      <c r="U433" s="3"/>
      <c r="V433" s="6"/>
      <c r="W433" s="6"/>
      <c r="X433" s="6"/>
    </row>
    <row r="434" spans="8:24" ht="15.75" customHeight="1" x14ac:dyDescent="0.3">
      <c r="H434" s="29" t="e">
        <f>G434/(J433+$B$3)*100</f>
        <v>#VALUE!</v>
      </c>
      <c r="I434" s="2"/>
      <c r="J434" s="2" t="str">
        <f t="shared" si="33"/>
        <v/>
      </c>
      <c r="K434" s="2">
        <f>IF(J434&lt;MAX($J$14:$J434),J434-MAX($J$14:$J434),0)</f>
        <v>0</v>
      </c>
      <c r="L434" s="9" t="e">
        <f t="shared" si="34"/>
        <v>#VALUE!</v>
      </c>
      <c r="M434" s="3">
        <f t="shared" si="35"/>
        <v>52</v>
      </c>
      <c r="N434" s="3">
        <f t="shared" si="36"/>
        <v>52</v>
      </c>
      <c r="O434" s="24">
        <f t="shared" si="37"/>
        <v>0</v>
      </c>
      <c r="P434" s="3"/>
      <c r="Q434" s="3"/>
      <c r="R434" s="3"/>
      <c r="S434" s="5"/>
      <c r="T434" s="3"/>
      <c r="U434" s="3"/>
      <c r="V434" s="6"/>
      <c r="W434" s="6"/>
      <c r="X434" s="6"/>
    </row>
    <row r="435" spans="8:24" ht="15.75" customHeight="1" x14ac:dyDescent="0.3">
      <c r="H435" s="29" t="e">
        <f>G435/(J434+$B$3)*100</f>
        <v>#VALUE!</v>
      </c>
      <c r="I435" s="2"/>
      <c r="J435" s="2" t="str">
        <f t="shared" si="33"/>
        <v/>
      </c>
      <c r="K435" s="2">
        <f>IF(J435&lt;MAX($J$14:$J435),J435-MAX($J$14:$J435),0)</f>
        <v>0</v>
      </c>
      <c r="L435" s="9" t="e">
        <f t="shared" si="34"/>
        <v>#VALUE!</v>
      </c>
      <c r="M435" s="3">
        <f t="shared" si="35"/>
        <v>52</v>
      </c>
      <c r="N435" s="3">
        <f t="shared" si="36"/>
        <v>52</v>
      </c>
      <c r="O435" s="24">
        <f t="shared" si="37"/>
        <v>0</v>
      </c>
      <c r="P435" s="3"/>
      <c r="Q435" s="3"/>
      <c r="R435" s="3"/>
      <c r="S435" s="5"/>
      <c r="T435" s="3"/>
      <c r="U435" s="3"/>
      <c r="V435" s="6"/>
      <c r="W435" s="6"/>
      <c r="X435" s="6"/>
    </row>
    <row r="436" spans="8:24" ht="15.75" customHeight="1" x14ac:dyDescent="0.3">
      <c r="H436" s="29" t="e">
        <f>G436/(J434+$B$3)*100</f>
        <v>#VALUE!</v>
      </c>
      <c r="I436" s="2"/>
      <c r="J436" s="2" t="str">
        <f t="shared" si="33"/>
        <v/>
      </c>
      <c r="K436" s="2">
        <f>IF(J436&lt;MAX($J$14:$J436),J436-MAX($J$14:$J436),0)</f>
        <v>0</v>
      </c>
      <c r="L436" s="9" t="e">
        <f t="shared" si="34"/>
        <v>#VALUE!</v>
      </c>
      <c r="M436" s="3">
        <f t="shared" si="35"/>
        <v>52</v>
      </c>
      <c r="N436" s="3">
        <f t="shared" si="36"/>
        <v>52</v>
      </c>
      <c r="O436" s="24">
        <f t="shared" si="37"/>
        <v>0</v>
      </c>
      <c r="P436" s="3"/>
      <c r="Q436" s="3"/>
      <c r="R436" s="3"/>
      <c r="S436" s="5"/>
      <c r="T436" s="3"/>
      <c r="U436" s="3"/>
      <c r="V436" s="6"/>
      <c r="W436" s="6"/>
      <c r="X436" s="6"/>
    </row>
    <row r="437" spans="8:24" ht="15.75" customHeight="1" x14ac:dyDescent="0.3">
      <c r="H437" s="29" t="e">
        <f>G437/(J436+$B$3)*100</f>
        <v>#VALUE!</v>
      </c>
      <c r="I437" s="2"/>
      <c r="J437" s="2" t="str">
        <f t="shared" si="33"/>
        <v/>
      </c>
      <c r="K437" s="2">
        <f>IF(J437&lt;MAX($J$14:$J437),J437-MAX($J$14:$J437),0)</f>
        <v>0</v>
      </c>
      <c r="L437" s="9" t="e">
        <f t="shared" si="34"/>
        <v>#VALUE!</v>
      </c>
      <c r="M437" s="3">
        <f t="shared" si="35"/>
        <v>52</v>
      </c>
      <c r="N437" s="3">
        <f t="shared" si="36"/>
        <v>52</v>
      </c>
      <c r="O437" s="24">
        <f t="shared" si="37"/>
        <v>0</v>
      </c>
      <c r="P437" s="3"/>
      <c r="Q437" s="3"/>
      <c r="R437" s="3"/>
      <c r="S437" s="5"/>
      <c r="T437" s="3"/>
      <c r="U437" s="3"/>
      <c r="V437" s="6"/>
      <c r="W437" s="6"/>
      <c r="X437" s="6"/>
    </row>
    <row r="438" spans="8:24" ht="15.75" customHeight="1" x14ac:dyDescent="0.3">
      <c r="H438" s="29" t="e">
        <f>G438/(J437+$B$3)*100</f>
        <v>#VALUE!</v>
      </c>
      <c r="I438" s="2"/>
      <c r="J438" s="2" t="str">
        <f t="shared" si="33"/>
        <v/>
      </c>
      <c r="K438" s="2">
        <f>IF(J438&lt;MAX($J$14:$J438),J438-MAX($J$14:$J438),0)</f>
        <v>0</v>
      </c>
      <c r="L438" s="9" t="e">
        <f t="shared" si="34"/>
        <v>#VALUE!</v>
      </c>
      <c r="M438" s="3">
        <f t="shared" si="35"/>
        <v>52</v>
      </c>
      <c r="N438" s="3">
        <f t="shared" si="36"/>
        <v>52</v>
      </c>
      <c r="O438" s="24">
        <f t="shared" si="37"/>
        <v>0</v>
      </c>
      <c r="P438" s="3"/>
      <c r="Q438" s="3"/>
      <c r="R438" s="3"/>
      <c r="S438" s="5"/>
      <c r="T438" s="3"/>
      <c r="U438" s="3"/>
      <c r="V438" s="6"/>
      <c r="W438" s="6"/>
      <c r="X438" s="6"/>
    </row>
    <row r="439" spans="8:24" ht="15.75" customHeight="1" x14ac:dyDescent="0.3">
      <c r="H439" s="29" t="e">
        <f>G439/(J438+$B$3)*100</f>
        <v>#VALUE!</v>
      </c>
      <c r="I439" s="2"/>
      <c r="J439" s="2" t="str">
        <f t="shared" si="33"/>
        <v/>
      </c>
      <c r="K439" s="2">
        <f>IF(J439&lt;MAX($J$14:$J439),J439-MAX($J$14:$J439),0)</f>
        <v>0</v>
      </c>
      <c r="L439" s="9" t="e">
        <f t="shared" si="34"/>
        <v>#VALUE!</v>
      </c>
      <c r="M439" s="3">
        <f t="shared" si="35"/>
        <v>52</v>
      </c>
      <c r="N439" s="3">
        <f t="shared" si="36"/>
        <v>52</v>
      </c>
      <c r="O439" s="24">
        <f t="shared" si="37"/>
        <v>0</v>
      </c>
      <c r="P439" s="3"/>
      <c r="Q439" s="3"/>
      <c r="R439" s="3"/>
      <c r="S439" s="5"/>
      <c r="T439" s="3"/>
      <c r="U439" s="3"/>
      <c r="V439" s="6"/>
      <c r="W439" s="6"/>
      <c r="X439" s="6"/>
    </row>
    <row r="440" spans="8:24" ht="15.75" customHeight="1" x14ac:dyDescent="0.3">
      <c r="H440" s="29" t="e">
        <f>G440/(J438+$B$3)*100</f>
        <v>#VALUE!</v>
      </c>
      <c r="I440" s="2"/>
      <c r="J440" s="2" t="str">
        <f t="shared" si="33"/>
        <v/>
      </c>
      <c r="K440" s="2">
        <f>IF(J440&lt;MAX($J$14:$J440),J440-MAX($J$14:$J440),0)</f>
        <v>0</v>
      </c>
      <c r="L440" s="9" t="e">
        <f t="shared" si="34"/>
        <v>#VALUE!</v>
      </c>
      <c r="M440" s="3">
        <f t="shared" si="35"/>
        <v>52</v>
      </c>
      <c r="N440" s="3">
        <f t="shared" si="36"/>
        <v>52</v>
      </c>
      <c r="O440" s="24">
        <f t="shared" si="37"/>
        <v>0</v>
      </c>
      <c r="P440" s="3"/>
      <c r="Q440" s="3"/>
      <c r="R440" s="3"/>
      <c r="S440" s="5"/>
      <c r="T440" s="3"/>
      <c r="U440" s="3"/>
      <c r="V440" s="6"/>
      <c r="W440" s="6"/>
      <c r="X440" s="6"/>
    </row>
    <row r="441" spans="8:24" ht="15.75" customHeight="1" x14ac:dyDescent="0.3">
      <c r="H441" s="29" t="e">
        <f>G441/(J440+$B$3)*100</f>
        <v>#VALUE!</v>
      </c>
      <c r="I441" s="2"/>
      <c r="J441" s="2" t="str">
        <f t="shared" si="33"/>
        <v/>
      </c>
      <c r="K441" s="2">
        <f>IF(J441&lt;MAX($J$14:$J441),J441-MAX($J$14:$J441),0)</f>
        <v>0</v>
      </c>
      <c r="L441" s="9" t="e">
        <f t="shared" si="34"/>
        <v>#VALUE!</v>
      </c>
      <c r="M441" s="3">
        <f t="shared" si="35"/>
        <v>52</v>
      </c>
      <c r="N441" s="3">
        <f t="shared" si="36"/>
        <v>52</v>
      </c>
      <c r="O441" s="24">
        <f t="shared" si="37"/>
        <v>0</v>
      </c>
      <c r="P441" s="3"/>
      <c r="Q441" s="3"/>
      <c r="R441" s="3"/>
      <c r="S441" s="5"/>
      <c r="T441" s="3"/>
      <c r="U441" s="3"/>
      <c r="V441" s="6"/>
      <c r="W441" s="6"/>
      <c r="X441" s="6"/>
    </row>
    <row r="442" spans="8:24" ht="15.75" customHeight="1" x14ac:dyDescent="0.3">
      <c r="H442" s="29" t="e">
        <f>G442/(J441+$B$3)*100</f>
        <v>#VALUE!</v>
      </c>
      <c r="I442" s="2"/>
      <c r="J442" s="2" t="str">
        <f t="shared" si="33"/>
        <v/>
      </c>
      <c r="K442" s="2">
        <f>IF(J442&lt;MAX($J$14:$J442),J442-MAX($J$14:$J442),0)</f>
        <v>0</v>
      </c>
      <c r="L442" s="9" t="e">
        <f t="shared" si="34"/>
        <v>#VALUE!</v>
      </c>
      <c r="M442" s="3">
        <f t="shared" si="35"/>
        <v>52</v>
      </c>
      <c r="N442" s="3">
        <f t="shared" si="36"/>
        <v>52</v>
      </c>
      <c r="O442" s="24">
        <f t="shared" si="37"/>
        <v>0</v>
      </c>
      <c r="P442" s="3"/>
      <c r="Q442" s="3"/>
      <c r="R442" s="3"/>
      <c r="S442" s="5"/>
      <c r="T442" s="3"/>
      <c r="U442" s="3"/>
      <c r="V442" s="6"/>
      <c r="W442" s="6"/>
      <c r="X442" s="6"/>
    </row>
    <row r="443" spans="8:24" ht="15.75" customHeight="1" x14ac:dyDescent="0.3">
      <c r="H443" s="29" t="e">
        <f>G443/(J442+$B$3)*100</f>
        <v>#VALUE!</v>
      </c>
      <c r="I443" s="2"/>
      <c r="J443" s="2" t="str">
        <f t="shared" si="33"/>
        <v/>
      </c>
      <c r="K443" s="2">
        <f>IF(J443&lt;MAX($J$14:$J443),J443-MAX($J$14:$J443),0)</f>
        <v>0</v>
      </c>
      <c r="L443" s="9" t="e">
        <f t="shared" si="34"/>
        <v>#VALUE!</v>
      </c>
      <c r="M443" s="3">
        <f t="shared" si="35"/>
        <v>52</v>
      </c>
      <c r="N443" s="3">
        <f t="shared" si="36"/>
        <v>52</v>
      </c>
      <c r="O443" s="24">
        <f t="shared" si="37"/>
        <v>0</v>
      </c>
      <c r="P443" s="3"/>
      <c r="Q443" s="3"/>
      <c r="R443" s="3"/>
      <c r="S443" s="5"/>
      <c r="T443" s="3"/>
      <c r="U443" s="3"/>
      <c r="V443" s="6"/>
      <c r="W443" s="6"/>
      <c r="X443" s="6"/>
    </row>
    <row r="444" spans="8:24" ht="15.75" customHeight="1" x14ac:dyDescent="0.3">
      <c r="H444" s="29" t="e">
        <f>G444/(J442+$B$3)*100</f>
        <v>#VALUE!</v>
      </c>
      <c r="I444" s="2"/>
      <c r="J444" s="2" t="str">
        <f t="shared" si="33"/>
        <v/>
      </c>
      <c r="K444" s="2">
        <f>IF(J444&lt;MAX($J$14:$J444),J444-MAX($J$14:$J444),0)</f>
        <v>0</v>
      </c>
      <c r="L444" s="9" t="e">
        <f t="shared" si="34"/>
        <v>#VALUE!</v>
      </c>
      <c r="M444" s="3">
        <f t="shared" si="35"/>
        <v>52</v>
      </c>
      <c r="N444" s="3">
        <f t="shared" si="36"/>
        <v>52</v>
      </c>
      <c r="O444" s="24">
        <f t="shared" si="37"/>
        <v>0</v>
      </c>
      <c r="P444" s="3"/>
      <c r="Q444" s="3"/>
      <c r="R444" s="3"/>
      <c r="S444" s="5"/>
      <c r="T444" s="3"/>
      <c r="U444" s="3"/>
      <c r="V444" s="6"/>
      <c r="W444" s="6"/>
      <c r="X444" s="6"/>
    </row>
    <row r="445" spans="8:24" ht="15.75" customHeight="1" x14ac:dyDescent="0.3">
      <c r="H445" s="29" t="e">
        <f>G445/(J444+$B$3)*100</f>
        <v>#VALUE!</v>
      </c>
      <c r="I445" s="2"/>
      <c r="J445" s="2" t="str">
        <f t="shared" si="33"/>
        <v/>
      </c>
      <c r="K445" s="2">
        <f>IF(J445&lt;MAX($J$14:$J445),J445-MAX($J$14:$J445),0)</f>
        <v>0</v>
      </c>
      <c r="L445" s="9" t="e">
        <f t="shared" si="34"/>
        <v>#VALUE!</v>
      </c>
      <c r="M445" s="3">
        <f t="shared" si="35"/>
        <v>52</v>
      </c>
      <c r="N445" s="3">
        <f t="shared" si="36"/>
        <v>52</v>
      </c>
      <c r="O445" s="24">
        <f t="shared" si="37"/>
        <v>0</v>
      </c>
      <c r="P445" s="3"/>
      <c r="Q445" s="3"/>
      <c r="R445" s="3"/>
      <c r="S445" s="5"/>
      <c r="T445" s="3"/>
      <c r="U445" s="3"/>
      <c r="V445" s="6"/>
      <c r="W445" s="6"/>
      <c r="X445" s="6"/>
    </row>
    <row r="446" spans="8:24" ht="15.75" customHeight="1" x14ac:dyDescent="0.3">
      <c r="H446" s="29" t="e">
        <f>G446/(J445+$B$3)*100</f>
        <v>#VALUE!</v>
      </c>
      <c r="I446" s="2"/>
      <c r="J446" s="2" t="str">
        <f t="shared" si="33"/>
        <v/>
      </c>
      <c r="K446" s="2">
        <f>IF(J446&lt;MAX($J$14:$J446),J446-MAX($J$14:$J446),0)</f>
        <v>0</v>
      </c>
      <c r="L446" s="9" t="e">
        <f t="shared" si="34"/>
        <v>#VALUE!</v>
      </c>
      <c r="M446" s="3">
        <f t="shared" si="35"/>
        <v>52</v>
      </c>
      <c r="N446" s="3">
        <f t="shared" si="36"/>
        <v>52</v>
      </c>
      <c r="O446" s="24">
        <f t="shared" si="37"/>
        <v>0</v>
      </c>
      <c r="P446" s="3"/>
      <c r="Q446" s="3"/>
      <c r="R446" s="3"/>
      <c r="S446" s="5"/>
      <c r="T446" s="3"/>
      <c r="U446" s="3"/>
      <c r="V446" s="6"/>
      <c r="W446" s="6"/>
      <c r="X446" s="6"/>
    </row>
    <row r="447" spans="8:24" ht="15.75" customHeight="1" x14ac:dyDescent="0.3">
      <c r="H447" s="29" t="e">
        <f>G447/(J446+$B$3)*100</f>
        <v>#VALUE!</v>
      </c>
      <c r="I447" s="2"/>
      <c r="J447" s="2" t="str">
        <f t="shared" si="33"/>
        <v/>
      </c>
      <c r="K447" s="2">
        <f>IF(J447&lt;MAX($J$14:$J447),J447-MAX($J$14:$J447),0)</f>
        <v>0</v>
      </c>
      <c r="L447" s="9" t="e">
        <f t="shared" si="34"/>
        <v>#VALUE!</v>
      </c>
      <c r="M447" s="3">
        <f t="shared" si="35"/>
        <v>52</v>
      </c>
      <c r="N447" s="3">
        <f t="shared" si="36"/>
        <v>52</v>
      </c>
      <c r="O447" s="24">
        <f t="shared" si="37"/>
        <v>0</v>
      </c>
      <c r="P447" s="3"/>
      <c r="Q447" s="3"/>
      <c r="R447" s="3"/>
      <c r="S447" s="5"/>
      <c r="T447" s="3"/>
      <c r="U447" s="3"/>
      <c r="V447" s="6"/>
      <c r="W447" s="6"/>
      <c r="X447" s="6"/>
    </row>
    <row r="448" spans="8:24" ht="15.75" customHeight="1" x14ac:dyDescent="0.3">
      <c r="H448" s="29" t="e">
        <f>G448/(J446+$B$3)*100</f>
        <v>#VALUE!</v>
      </c>
      <c r="I448" s="2"/>
      <c r="J448" s="2" t="str">
        <f t="shared" si="33"/>
        <v/>
      </c>
      <c r="K448" s="2">
        <f>IF(J448&lt;MAX($J$14:$J448),J448-MAX($J$14:$J448),0)</f>
        <v>0</v>
      </c>
      <c r="L448" s="9" t="e">
        <f t="shared" si="34"/>
        <v>#VALUE!</v>
      </c>
      <c r="M448" s="3">
        <f t="shared" si="35"/>
        <v>52</v>
      </c>
      <c r="N448" s="3">
        <f t="shared" si="36"/>
        <v>52</v>
      </c>
      <c r="O448" s="24">
        <f t="shared" si="37"/>
        <v>0</v>
      </c>
      <c r="P448" s="3"/>
      <c r="Q448" s="3"/>
      <c r="R448" s="3"/>
      <c r="S448" s="5"/>
      <c r="T448" s="3"/>
      <c r="U448" s="3"/>
      <c r="V448" s="6"/>
      <c r="W448" s="6"/>
      <c r="X448" s="6"/>
    </row>
    <row r="449" spans="8:24" ht="15.75" customHeight="1" x14ac:dyDescent="0.3">
      <c r="H449" s="29" t="e">
        <f>G449/(J448+$B$3)*100</f>
        <v>#VALUE!</v>
      </c>
      <c r="I449" s="2"/>
      <c r="J449" s="2" t="str">
        <f t="shared" si="33"/>
        <v/>
      </c>
      <c r="K449" s="2">
        <f>IF(J449&lt;MAX($J$14:$J449),J449-MAX($J$14:$J449),0)</f>
        <v>0</v>
      </c>
      <c r="L449" s="9" t="e">
        <f t="shared" si="34"/>
        <v>#VALUE!</v>
      </c>
      <c r="M449" s="3">
        <f t="shared" si="35"/>
        <v>52</v>
      </c>
      <c r="N449" s="3">
        <f t="shared" si="36"/>
        <v>52</v>
      </c>
      <c r="O449" s="24">
        <f t="shared" si="37"/>
        <v>0</v>
      </c>
      <c r="P449" s="3"/>
      <c r="Q449" s="3"/>
      <c r="R449" s="3"/>
      <c r="S449" s="5"/>
      <c r="T449" s="3"/>
      <c r="U449" s="3"/>
      <c r="V449" s="6"/>
      <c r="W449" s="6"/>
      <c r="X449" s="6"/>
    </row>
    <row r="450" spans="8:24" ht="15.75" customHeight="1" x14ac:dyDescent="0.3">
      <c r="H450" s="29" t="e">
        <f>G450/(J449+$B$3)*100</f>
        <v>#VALUE!</v>
      </c>
      <c r="I450" s="2"/>
      <c r="J450" s="2" t="str">
        <f t="shared" si="33"/>
        <v/>
      </c>
      <c r="K450" s="2">
        <f>IF(J450&lt;MAX($J$14:$J450),J450-MAX($J$14:$J450),0)</f>
        <v>0</v>
      </c>
      <c r="L450" s="9" t="e">
        <f t="shared" si="34"/>
        <v>#VALUE!</v>
      </c>
      <c r="M450" s="3">
        <f t="shared" si="35"/>
        <v>52</v>
      </c>
      <c r="N450" s="3">
        <f t="shared" si="36"/>
        <v>52</v>
      </c>
      <c r="O450" s="24">
        <f t="shared" si="37"/>
        <v>0</v>
      </c>
      <c r="P450" s="3"/>
      <c r="Q450" s="3"/>
      <c r="R450" s="3"/>
      <c r="S450" s="5"/>
      <c r="T450" s="3"/>
      <c r="U450" s="3"/>
      <c r="V450" s="6"/>
      <c r="W450" s="6"/>
      <c r="X450" s="6"/>
    </row>
    <row r="451" spans="8:24" ht="15.75" customHeight="1" x14ac:dyDescent="0.3">
      <c r="H451" s="29" t="e">
        <f>G451/(J450+$B$3)*100</f>
        <v>#VALUE!</v>
      </c>
      <c r="I451" s="2"/>
      <c r="J451" s="2" t="str">
        <f t="shared" si="33"/>
        <v/>
      </c>
      <c r="K451" s="2">
        <f>IF(J451&lt;MAX($J$14:$J451),J451-MAX($J$14:$J451),0)</f>
        <v>0</v>
      </c>
      <c r="L451" s="9" t="e">
        <f t="shared" si="34"/>
        <v>#VALUE!</v>
      </c>
      <c r="M451" s="3">
        <f t="shared" si="35"/>
        <v>52</v>
      </c>
      <c r="N451" s="3">
        <f t="shared" si="36"/>
        <v>52</v>
      </c>
      <c r="O451" s="24">
        <f t="shared" si="37"/>
        <v>0</v>
      </c>
      <c r="P451" s="3"/>
      <c r="Q451" s="3"/>
      <c r="R451" s="3"/>
      <c r="S451" s="5"/>
      <c r="T451" s="3"/>
      <c r="U451" s="3"/>
      <c r="V451" s="6"/>
      <c r="W451" s="6"/>
      <c r="X451" s="6"/>
    </row>
    <row r="452" spans="8:24" ht="15.75" customHeight="1" x14ac:dyDescent="0.3">
      <c r="H452" s="29" t="e">
        <f>G452/(J450+$B$3)*100</f>
        <v>#VALUE!</v>
      </c>
      <c r="I452" s="2"/>
      <c r="J452" s="2" t="str">
        <f t="shared" si="33"/>
        <v/>
      </c>
      <c r="K452" s="2">
        <f>IF(J452&lt;MAX($J$14:$J452),J452-MAX($J$14:$J452),0)</f>
        <v>0</v>
      </c>
      <c r="L452" s="9" t="e">
        <f t="shared" si="34"/>
        <v>#VALUE!</v>
      </c>
      <c r="M452" s="3">
        <f t="shared" si="35"/>
        <v>52</v>
      </c>
      <c r="N452" s="3">
        <f t="shared" si="36"/>
        <v>52</v>
      </c>
      <c r="O452" s="24">
        <f t="shared" si="37"/>
        <v>0</v>
      </c>
      <c r="P452" s="3"/>
      <c r="Q452" s="3"/>
      <c r="R452" s="3"/>
      <c r="S452" s="5"/>
      <c r="T452" s="3"/>
      <c r="U452" s="3"/>
      <c r="V452" s="6"/>
      <c r="W452" s="6"/>
      <c r="X452" s="6"/>
    </row>
    <row r="453" spans="8:24" ht="15.75" customHeight="1" x14ac:dyDescent="0.3">
      <c r="H453" s="29" t="e">
        <f>G453/(J452+$B$3)*100</f>
        <v>#VALUE!</v>
      </c>
      <c r="I453" s="2"/>
      <c r="J453" s="2" t="str">
        <f t="shared" si="33"/>
        <v/>
      </c>
      <c r="K453" s="2">
        <f>IF(J453&lt;MAX($J$14:$J453),J453-MAX($J$14:$J453),0)</f>
        <v>0</v>
      </c>
      <c r="L453" s="9" t="e">
        <f t="shared" si="34"/>
        <v>#VALUE!</v>
      </c>
      <c r="M453" s="3">
        <f t="shared" si="35"/>
        <v>52</v>
      </c>
      <c r="N453" s="3">
        <f t="shared" si="36"/>
        <v>52</v>
      </c>
      <c r="O453" s="24">
        <f t="shared" si="37"/>
        <v>0</v>
      </c>
      <c r="P453" s="3"/>
      <c r="Q453" s="3"/>
      <c r="R453" s="3"/>
      <c r="S453" s="5"/>
      <c r="T453" s="3"/>
      <c r="U453" s="3"/>
      <c r="V453" s="6"/>
      <c r="W453" s="6"/>
      <c r="X453" s="6"/>
    </row>
    <row r="454" spans="8:24" ht="15.75" customHeight="1" x14ac:dyDescent="0.3">
      <c r="H454" s="29" t="e">
        <f>G454/(J453+$B$3)*100</f>
        <v>#VALUE!</v>
      </c>
      <c r="I454" s="2"/>
      <c r="J454" s="2" t="str">
        <f t="shared" si="33"/>
        <v/>
      </c>
      <c r="K454" s="2">
        <f>IF(J454&lt;MAX($J$14:$J454),J454-MAX($J$14:$J454),0)</f>
        <v>0</v>
      </c>
      <c r="L454" s="9" t="e">
        <f t="shared" si="34"/>
        <v>#VALUE!</v>
      </c>
      <c r="M454" s="3">
        <f t="shared" si="35"/>
        <v>52</v>
      </c>
      <c r="N454" s="3">
        <f t="shared" si="36"/>
        <v>52</v>
      </c>
      <c r="O454" s="24">
        <f t="shared" si="37"/>
        <v>0</v>
      </c>
      <c r="P454" s="3"/>
      <c r="Q454" s="3"/>
      <c r="R454" s="3"/>
      <c r="S454" s="5"/>
      <c r="T454" s="3"/>
      <c r="U454" s="3"/>
      <c r="V454" s="6"/>
      <c r="W454" s="6"/>
      <c r="X454" s="6"/>
    </row>
    <row r="455" spans="8:24" ht="15.75" customHeight="1" x14ac:dyDescent="0.3">
      <c r="H455" s="29" t="e">
        <f>G455/(J454+$B$3)*100</f>
        <v>#VALUE!</v>
      </c>
      <c r="I455" s="2"/>
      <c r="J455" s="2" t="str">
        <f t="shared" si="33"/>
        <v/>
      </c>
      <c r="K455" s="2">
        <f>IF(J455&lt;MAX($J$14:$J455),J455-MAX($J$14:$J455),0)</f>
        <v>0</v>
      </c>
      <c r="L455" s="9" t="e">
        <f t="shared" si="34"/>
        <v>#VALUE!</v>
      </c>
      <c r="M455" s="3">
        <f t="shared" si="35"/>
        <v>52</v>
      </c>
      <c r="N455" s="3">
        <f t="shared" si="36"/>
        <v>52</v>
      </c>
      <c r="O455" s="24">
        <f t="shared" si="37"/>
        <v>0</v>
      </c>
      <c r="P455" s="3"/>
      <c r="Q455" s="3"/>
      <c r="R455" s="3"/>
      <c r="S455" s="5"/>
      <c r="T455" s="3"/>
      <c r="U455" s="3"/>
      <c r="V455" s="6"/>
      <c r="W455" s="6"/>
      <c r="X455" s="6"/>
    </row>
    <row r="456" spans="8:24" ht="15.75" customHeight="1" x14ac:dyDescent="0.3">
      <c r="H456" s="29" t="e">
        <f>G456/(J454+$B$3)*100</f>
        <v>#VALUE!</v>
      </c>
      <c r="I456" s="2"/>
      <c r="J456" s="2" t="str">
        <f t="shared" si="33"/>
        <v/>
      </c>
      <c r="K456" s="2">
        <f>IF(J456&lt;MAX($J$14:$J456),J456-MAX($J$14:$J456),0)</f>
        <v>0</v>
      </c>
      <c r="L456" s="9" t="e">
        <f t="shared" si="34"/>
        <v>#VALUE!</v>
      </c>
      <c r="M456" s="3">
        <f t="shared" si="35"/>
        <v>52</v>
      </c>
      <c r="N456" s="3">
        <f t="shared" si="36"/>
        <v>52</v>
      </c>
      <c r="O456" s="24">
        <f t="shared" si="37"/>
        <v>0</v>
      </c>
      <c r="P456" s="3"/>
      <c r="Q456" s="3"/>
      <c r="R456" s="3"/>
      <c r="S456" s="5"/>
      <c r="T456" s="3"/>
      <c r="U456" s="3"/>
      <c r="V456" s="6"/>
      <c r="W456" s="6"/>
      <c r="X456" s="6"/>
    </row>
    <row r="457" spans="8:24" ht="15.75" customHeight="1" x14ac:dyDescent="0.3">
      <c r="H457" s="29" t="e">
        <f>G457/(J456+$B$3)*100</f>
        <v>#VALUE!</v>
      </c>
      <c r="I457" s="2"/>
      <c r="J457" s="2" t="str">
        <f t="shared" si="33"/>
        <v/>
      </c>
      <c r="K457" s="2">
        <f>IF(J457&lt;MAX($J$14:$J457),J457-MAX($J$14:$J457),0)</f>
        <v>0</v>
      </c>
      <c r="L457" s="9" t="e">
        <f t="shared" si="34"/>
        <v>#VALUE!</v>
      </c>
      <c r="M457" s="3">
        <f t="shared" si="35"/>
        <v>52</v>
      </c>
      <c r="N457" s="3">
        <f t="shared" si="36"/>
        <v>52</v>
      </c>
      <c r="O457" s="24">
        <f t="shared" si="37"/>
        <v>0</v>
      </c>
      <c r="P457" s="3"/>
      <c r="Q457" s="3"/>
      <c r="R457" s="3"/>
      <c r="S457" s="5"/>
      <c r="T457" s="3"/>
      <c r="U457" s="3"/>
      <c r="V457" s="6"/>
      <c r="W457" s="6"/>
      <c r="X457" s="6"/>
    </row>
    <row r="458" spans="8:24" ht="15.75" customHeight="1" x14ac:dyDescent="0.3">
      <c r="H458" s="29" t="e">
        <f>G458/(J457+$B$3)*100</f>
        <v>#VALUE!</v>
      </c>
      <c r="I458" s="2"/>
      <c r="J458" s="2" t="str">
        <f t="shared" si="33"/>
        <v/>
      </c>
      <c r="K458" s="2">
        <f>IF(J458&lt;MAX($J$14:$J458),J458-MAX($J$14:$J458),0)</f>
        <v>0</v>
      </c>
      <c r="L458" s="9" t="e">
        <f t="shared" si="34"/>
        <v>#VALUE!</v>
      </c>
      <c r="M458" s="3">
        <f t="shared" si="35"/>
        <v>52</v>
      </c>
      <c r="N458" s="3">
        <f t="shared" si="36"/>
        <v>52</v>
      </c>
      <c r="O458" s="24">
        <f t="shared" si="37"/>
        <v>0</v>
      </c>
      <c r="P458" s="3"/>
      <c r="Q458" s="3"/>
      <c r="R458" s="3"/>
      <c r="S458" s="5"/>
      <c r="T458" s="3"/>
      <c r="U458" s="3"/>
      <c r="V458" s="6"/>
      <c r="W458" s="6"/>
      <c r="X458" s="6"/>
    </row>
    <row r="459" spans="8:24" ht="15.75" customHeight="1" x14ac:dyDescent="0.3">
      <c r="H459" s="29" t="e">
        <f>G459/(J458+$B$3)*100</f>
        <v>#VALUE!</v>
      </c>
      <c r="I459" s="2"/>
      <c r="J459" s="2" t="str">
        <f t="shared" si="33"/>
        <v/>
      </c>
      <c r="K459" s="2">
        <f>IF(J459&lt;MAX($J$14:$J459),J459-MAX($J$14:$J459),0)</f>
        <v>0</v>
      </c>
      <c r="L459" s="9" t="e">
        <f t="shared" si="34"/>
        <v>#VALUE!</v>
      </c>
      <c r="M459" s="3">
        <f t="shared" si="35"/>
        <v>52</v>
      </c>
      <c r="N459" s="3">
        <f t="shared" si="36"/>
        <v>52</v>
      </c>
      <c r="O459" s="24">
        <f t="shared" si="37"/>
        <v>0</v>
      </c>
      <c r="P459" s="3"/>
      <c r="Q459" s="3"/>
      <c r="R459" s="3"/>
      <c r="S459" s="5"/>
      <c r="T459" s="3"/>
      <c r="U459" s="3"/>
      <c r="V459" s="6"/>
      <c r="W459" s="6"/>
      <c r="X459" s="6"/>
    </row>
    <row r="460" spans="8:24" ht="15.75" customHeight="1" x14ac:dyDescent="0.3">
      <c r="H460" s="29" t="e">
        <f>G460/(J458+$B$3)*100</f>
        <v>#VALUE!</v>
      </c>
      <c r="I460" s="2"/>
      <c r="J460" s="2" t="str">
        <f t="shared" si="33"/>
        <v/>
      </c>
      <c r="K460" s="2">
        <f>IF(J460&lt;MAX($J$14:$J460),J460-MAX($J$14:$J460),0)</f>
        <v>0</v>
      </c>
      <c r="L460" s="9" t="e">
        <f t="shared" si="34"/>
        <v>#VALUE!</v>
      </c>
      <c r="M460" s="3">
        <f t="shared" si="35"/>
        <v>52</v>
      </c>
      <c r="N460" s="3">
        <f t="shared" si="36"/>
        <v>52</v>
      </c>
      <c r="O460" s="24">
        <f t="shared" si="37"/>
        <v>0</v>
      </c>
      <c r="P460" s="3"/>
      <c r="Q460" s="3"/>
      <c r="R460" s="3"/>
      <c r="S460" s="5"/>
      <c r="T460" s="3"/>
      <c r="U460" s="3"/>
      <c r="V460" s="6"/>
      <c r="W460" s="6"/>
      <c r="X460" s="6"/>
    </row>
    <row r="461" spans="8:24" ht="15.75" customHeight="1" x14ac:dyDescent="0.3">
      <c r="H461" s="29" t="e">
        <f>G461/(J460+$B$3)*100</f>
        <v>#VALUE!</v>
      </c>
      <c r="I461" s="2"/>
      <c r="J461" s="2" t="str">
        <f t="shared" si="33"/>
        <v/>
      </c>
      <c r="K461" s="2">
        <f>IF(J461&lt;MAX($J$14:$J461),J461-MAX($J$14:$J461),0)</f>
        <v>0</v>
      </c>
      <c r="L461" s="9" t="e">
        <f t="shared" si="34"/>
        <v>#VALUE!</v>
      </c>
      <c r="M461" s="3">
        <f t="shared" si="35"/>
        <v>52</v>
      </c>
      <c r="N461" s="3">
        <f t="shared" si="36"/>
        <v>52</v>
      </c>
      <c r="O461" s="24">
        <f t="shared" si="37"/>
        <v>0</v>
      </c>
      <c r="P461" s="3"/>
      <c r="Q461" s="3"/>
      <c r="R461" s="3"/>
      <c r="S461" s="5"/>
      <c r="T461" s="3"/>
      <c r="U461" s="3"/>
      <c r="V461" s="6"/>
      <c r="W461" s="6"/>
      <c r="X461" s="6"/>
    </row>
    <row r="462" spans="8:24" ht="15.75" customHeight="1" x14ac:dyDescent="0.3">
      <c r="H462" s="29" t="e">
        <f>G462/(J461+$B$3)*100</f>
        <v>#VALUE!</v>
      </c>
      <c r="I462" s="2"/>
      <c r="J462" s="2" t="str">
        <f t="shared" si="33"/>
        <v/>
      </c>
      <c r="K462" s="2">
        <f>IF(J462&lt;MAX($J$14:$J462),J462-MAX($J$14:$J462),0)</f>
        <v>0</v>
      </c>
      <c r="L462" s="9" t="e">
        <f t="shared" si="34"/>
        <v>#VALUE!</v>
      </c>
      <c r="M462" s="3">
        <f t="shared" si="35"/>
        <v>52</v>
      </c>
      <c r="N462" s="3">
        <f t="shared" si="36"/>
        <v>52</v>
      </c>
      <c r="O462" s="24">
        <f t="shared" si="37"/>
        <v>0</v>
      </c>
      <c r="P462" s="3"/>
      <c r="Q462" s="3"/>
      <c r="R462" s="3"/>
      <c r="S462" s="5"/>
      <c r="T462" s="3"/>
      <c r="U462" s="3"/>
      <c r="V462" s="6"/>
      <c r="W462" s="6"/>
      <c r="X462" s="6"/>
    </row>
    <row r="463" spans="8:24" ht="15.75" customHeight="1" x14ac:dyDescent="0.3">
      <c r="H463" s="29" t="e">
        <f>G463/(J462+$B$3)*100</f>
        <v>#VALUE!</v>
      </c>
      <c r="I463" s="2"/>
      <c r="J463" s="2" t="str">
        <f t="shared" ref="J463:J526" si="38">IF(I463&lt;&gt;0,J462+I463,"")</f>
        <v/>
      </c>
      <c r="K463" s="2">
        <f>IF(J463&lt;MAX($J$14:$J463),J463-MAX($J$14:$J463),0)</f>
        <v>0</v>
      </c>
      <c r="L463" s="9" t="e">
        <f t="shared" ref="L463:L526" si="39">K463/(J462+$B$3)</f>
        <v>#VALUE!</v>
      </c>
      <c r="M463" s="3">
        <f t="shared" ref="M463:M526" si="40">WEEKNUM(A463,21)</f>
        <v>52</v>
      </c>
      <c r="N463" s="3">
        <f t="shared" ref="N463:N526" si="41">WEEKNUM(B463,21)</f>
        <v>52</v>
      </c>
      <c r="O463" s="24">
        <f t="shared" ref="O463:O526" si="42">B463-A463</f>
        <v>0</v>
      </c>
      <c r="P463" s="3"/>
      <c r="Q463" s="3"/>
      <c r="R463" s="3"/>
      <c r="S463" s="5"/>
      <c r="T463" s="3"/>
      <c r="U463" s="3"/>
      <c r="V463" s="6"/>
      <c r="W463" s="6"/>
      <c r="X463" s="6"/>
    </row>
    <row r="464" spans="8:24" ht="15.75" customHeight="1" x14ac:dyDescent="0.3">
      <c r="H464" s="29" t="e">
        <f>G464/(J462+$B$3)*100</f>
        <v>#VALUE!</v>
      </c>
      <c r="I464" s="2"/>
      <c r="J464" s="2" t="str">
        <f t="shared" si="38"/>
        <v/>
      </c>
      <c r="K464" s="2">
        <f>IF(J464&lt;MAX($J$14:$J464),J464-MAX($J$14:$J464),0)</f>
        <v>0</v>
      </c>
      <c r="L464" s="9" t="e">
        <f t="shared" si="39"/>
        <v>#VALUE!</v>
      </c>
      <c r="M464" s="3">
        <f t="shared" si="40"/>
        <v>52</v>
      </c>
      <c r="N464" s="3">
        <f t="shared" si="41"/>
        <v>52</v>
      </c>
      <c r="O464" s="24">
        <f t="shared" si="42"/>
        <v>0</v>
      </c>
      <c r="P464" s="3"/>
      <c r="Q464" s="3"/>
      <c r="R464" s="3"/>
      <c r="S464" s="5"/>
      <c r="T464" s="3"/>
      <c r="U464" s="3"/>
      <c r="V464" s="6"/>
      <c r="W464" s="6"/>
      <c r="X464" s="6"/>
    </row>
    <row r="465" spans="8:24" ht="15.75" customHeight="1" x14ac:dyDescent="0.3">
      <c r="H465" s="29" t="e">
        <f>G465/(J464+$B$3)*100</f>
        <v>#VALUE!</v>
      </c>
      <c r="I465" s="2"/>
      <c r="J465" s="2" t="str">
        <f t="shared" si="38"/>
        <v/>
      </c>
      <c r="K465" s="2">
        <f>IF(J465&lt;MAX($J$14:$J465),J465-MAX($J$14:$J465),0)</f>
        <v>0</v>
      </c>
      <c r="L465" s="9" t="e">
        <f t="shared" si="39"/>
        <v>#VALUE!</v>
      </c>
      <c r="M465" s="3">
        <f t="shared" si="40"/>
        <v>52</v>
      </c>
      <c r="N465" s="3">
        <f t="shared" si="41"/>
        <v>52</v>
      </c>
      <c r="O465" s="24">
        <f t="shared" si="42"/>
        <v>0</v>
      </c>
      <c r="P465" s="3"/>
      <c r="Q465" s="3"/>
      <c r="R465" s="3"/>
      <c r="S465" s="5"/>
      <c r="T465" s="3"/>
      <c r="U465" s="3"/>
      <c r="V465" s="6"/>
      <c r="W465" s="6"/>
      <c r="X465" s="6"/>
    </row>
    <row r="466" spans="8:24" ht="15.75" customHeight="1" x14ac:dyDescent="0.3">
      <c r="H466" s="29" t="e">
        <f>G466/(J465+$B$3)*100</f>
        <v>#VALUE!</v>
      </c>
      <c r="I466" s="2"/>
      <c r="J466" s="2" t="str">
        <f t="shared" si="38"/>
        <v/>
      </c>
      <c r="K466" s="2">
        <f>IF(J466&lt;MAX($J$14:$J466),J466-MAX($J$14:$J466),0)</f>
        <v>0</v>
      </c>
      <c r="L466" s="9" t="e">
        <f t="shared" si="39"/>
        <v>#VALUE!</v>
      </c>
      <c r="M466" s="3">
        <f t="shared" si="40"/>
        <v>52</v>
      </c>
      <c r="N466" s="3">
        <f t="shared" si="41"/>
        <v>52</v>
      </c>
      <c r="O466" s="24">
        <f t="shared" si="42"/>
        <v>0</v>
      </c>
      <c r="P466" s="3"/>
      <c r="Q466" s="3"/>
      <c r="R466" s="3"/>
      <c r="S466" s="5"/>
      <c r="T466" s="3"/>
      <c r="U466" s="3"/>
      <c r="V466" s="6"/>
      <c r="W466" s="6"/>
      <c r="X466" s="6"/>
    </row>
    <row r="467" spans="8:24" ht="15.75" customHeight="1" x14ac:dyDescent="0.3">
      <c r="H467" s="29" t="e">
        <f>G467/(J466+$B$3)*100</f>
        <v>#VALUE!</v>
      </c>
      <c r="I467" s="2"/>
      <c r="J467" s="2" t="str">
        <f t="shared" si="38"/>
        <v/>
      </c>
      <c r="K467" s="2">
        <f>IF(J467&lt;MAX($J$14:$J467),J467-MAX($J$14:$J467),0)</f>
        <v>0</v>
      </c>
      <c r="L467" s="9" t="e">
        <f t="shared" si="39"/>
        <v>#VALUE!</v>
      </c>
      <c r="M467" s="3">
        <f t="shared" si="40"/>
        <v>52</v>
      </c>
      <c r="N467" s="3">
        <f t="shared" si="41"/>
        <v>52</v>
      </c>
      <c r="O467" s="24">
        <f t="shared" si="42"/>
        <v>0</v>
      </c>
      <c r="P467" s="3"/>
      <c r="Q467" s="3"/>
      <c r="R467" s="3"/>
      <c r="S467" s="5"/>
      <c r="T467" s="3"/>
      <c r="U467" s="3"/>
      <c r="V467" s="6"/>
      <c r="W467" s="6"/>
      <c r="X467" s="6"/>
    </row>
    <row r="468" spans="8:24" ht="15.75" customHeight="1" x14ac:dyDescent="0.3">
      <c r="H468" s="29" t="e">
        <f>G468/(J466+$B$3)*100</f>
        <v>#VALUE!</v>
      </c>
      <c r="I468" s="2"/>
      <c r="J468" s="2" t="str">
        <f t="shared" si="38"/>
        <v/>
      </c>
      <c r="K468" s="2">
        <f>IF(J468&lt;MAX($J$14:$J468),J468-MAX($J$14:$J468),0)</f>
        <v>0</v>
      </c>
      <c r="L468" s="9" t="e">
        <f t="shared" si="39"/>
        <v>#VALUE!</v>
      </c>
      <c r="M468" s="3">
        <f t="shared" si="40"/>
        <v>52</v>
      </c>
      <c r="N468" s="3">
        <f t="shared" si="41"/>
        <v>52</v>
      </c>
      <c r="O468" s="24">
        <f t="shared" si="42"/>
        <v>0</v>
      </c>
      <c r="P468" s="3"/>
      <c r="Q468" s="3"/>
      <c r="R468" s="3"/>
      <c r="S468" s="5"/>
      <c r="T468" s="3"/>
      <c r="U468" s="3"/>
      <c r="V468" s="6"/>
      <c r="W468" s="6"/>
      <c r="X468" s="6"/>
    </row>
    <row r="469" spans="8:24" ht="15.75" customHeight="1" x14ac:dyDescent="0.3">
      <c r="H469" s="29" t="e">
        <f>G469/(J468+$B$3)*100</f>
        <v>#VALUE!</v>
      </c>
      <c r="I469" s="2"/>
      <c r="J469" s="2" t="str">
        <f t="shared" si="38"/>
        <v/>
      </c>
      <c r="K469" s="2">
        <f>IF(J469&lt;MAX($J$14:$J469),J469-MAX($J$14:$J469),0)</f>
        <v>0</v>
      </c>
      <c r="L469" s="9" t="e">
        <f t="shared" si="39"/>
        <v>#VALUE!</v>
      </c>
      <c r="M469" s="3">
        <f t="shared" si="40"/>
        <v>52</v>
      </c>
      <c r="N469" s="3">
        <f t="shared" si="41"/>
        <v>52</v>
      </c>
      <c r="O469" s="24">
        <f t="shared" si="42"/>
        <v>0</v>
      </c>
      <c r="P469" s="3"/>
      <c r="Q469" s="3"/>
      <c r="R469" s="3"/>
      <c r="S469" s="5"/>
      <c r="T469" s="3"/>
      <c r="U469" s="3"/>
      <c r="V469" s="6"/>
      <c r="W469" s="6"/>
      <c r="X469" s="6"/>
    </row>
    <row r="470" spans="8:24" ht="15.75" customHeight="1" x14ac:dyDescent="0.3">
      <c r="H470" s="29" t="e">
        <f>G470/(J469+$B$3)*100</f>
        <v>#VALUE!</v>
      </c>
      <c r="I470" s="2"/>
      <c r="J470" s="2" t="str">
        <f t="shared" si="38"/>
        <v/>
      </c>
      <c r="K470" s="2">
        <f>IF(J470&lt;MAX($J$14:$J470),J470-MAX($J$14:$J470),0)</f>
        <v>0</v>
      </c>
      <c r="L470" s="9" t="e">
        <f t="shared" si="39"/>
        <v>#VALUE!</v>
      </c>
      <c r="M470" s="3">
        <f t="shared" si="40"/>
        <v>52</v>
      </c>
      <c r="N470" s="3">
        <f t="shared" si="41"/>
        <v>52</v>
      </c>
      <c r="O470" s="24">
        <f t="shared" si="42"/>
        <v>0</v>
      </c>
      <c r="P470" s="3"/>
      <c r="Q470" s="3"/>
      <c r="R470" s="3"/>
      <c r="S470" s="5"/>
      <c r="T470" s="3"/>
      <c r="U470" s="3"/>
      <c r="V470" s="6"/>
      <c r="W470" s="6"/>
      <c r="X470" s="6"/>
    </row>
    <row r="471" spans="8:24" ht="15.75" customHeight="1" x14ac:dyDescent="0.3">
      <c r="H471" s="29" t="e">
        <f>G471/(J470+$B$3)*100</f>
        <v>#VALUE!</v>
      </c>
      <c r="I471" s="2"/>
      <c r="J471" s="2" t="str">
        <f t="shared" si="38"/>
        <v/>
      </c>
      <c r="K471" s="2">
        <f>IF(J471&lt;MAX($J$14:$J471),J471-MAX($J$14:$J471),0)</f>
        <v>0</v>
      </c>
      <c r="L471" s="9" t="e">
        <f t="shared" si="39"/>
        <v>#VALUE!</v>
      </c>
      <c r="M471" s="3">
        <f t="shared" si="40"/>
        <v>52</v>
      </c>
      <c r="N471" s="3">
        <f t="shared" si="41"/>
        <v>52</v>
      </c>
      <c r="O471" s="24">
        <f t="shared" si="42"/>
        <v>0</v>
      </c>
      <c r="P471" s="3"/>
      <c r="Q471" s="3"/>
      <c r="R471" s="3"/>
      <c r="S471" s="5"/>
      <c r="T471" s="3"/>
      <c r="U471" s="3"/>
      <c r="V471" s="6"/>
      <c r="W471" s="6"/>
      <c r="X471" s="6"/>
    </row>
    <row r="472" spans="8:24" ht="15.75" customHeight="1" x14ac:dyDescent="0.3">
      <c r="H472" s="29" t="e">
        <f>G472/(J470+$B$3)*100</f>
        <v>#VALUE!</v>
      </c>
      <c r="I472" s="2"/>
      <c r="J472" s="2" t="str">
        <f t="shared" si="38"/>
        <v/>
      </c>
      <c r="K472" s="2">
        <f>IF(J472&lt;MAX($J$14:$J472),J472-MAX($J$14:$J472),0)</f>
        <v>0</v>
      </c>
      <c r="L472" s="9" t="e">
        <f t="shared" si="39"/>
        <v>#VALUE!</v>
      </c>
      <c r="M472" s="3">
        <f t="shared" si="40"/>
        <v>52</v>
      </c>
      <c r="N472" s="3">
        <f t="shared" si="41"/>
        <v>52</v>
      </c>
      <c r="O472" s="24">
        <f t="shared" si="42"/>
        <v>0</v>
      </c>
      <c r="P472" s="3"/>
      <c r="Q472" s="3"/>
      <c r="R472" s="3"/>
      <c r="S472" s="5"/>
      <c r="T472" s="3"/>
      <c r="U472" s="3"/>
      <c r="V472" s="6"/>
      <c r="W472" s="6"/>
      <c r="X472" s="6"/>
    </row>
    <row r="473" spans="8:24" ht="15.75" customHeight="1" x14ac:dyDescent="0.3">
      <c r="H473" s="29" t="e">
        <f>G473/(J472+$B$3)*100</f>
        <v>#VALUE!</v>
      </c>
      <c r="I473" s="2"/>
      <c r="J473" s="2" t="str">
        <f t="shared" si="38"/>
        <v/>
      </c>
      <c r="K473" s="2">
        <f>IF(J473&lt;MAX($J$14:$J473),J473-MAX($J$14:$J473),0)</f>
        <v>0</v>
      </c>
      <c r="L473" s="9" t="e">
        <f t="shared" si="39"/>
        <v>#VALUE!</v>
      </c>
      <c r="M473" s="3">
        <f t="shared" si="40"/>
        <v>52</v>
      </c>
      <c r="N473" s="3">
        <f t="shared" si="41"/>
        <v>52</v>
      </c>
      <c r="O473" s="24">
        <f t="shared" si="42"/>
        <v>0</v>
      </c>
      <c r="P473" s="3"/>
      <c r="Q473" s="3"/>
      <c r="R473" s="3"/>
      <c r="S473" s="5"/>
      <c r="T473" s="3"/>
      <c r="U473" s="3"/>
      <c r="V473" s="6"/>
      <c r="W473" s="6"/>
      <c r="X473" s="6"/>
    </row>
    <row r="474" spans="8:24" ht="15.75" customHeight="1" x14ac:dyDescent="0.3">
      <c r="H474" s="29" t="e">
        <f>G474/(J473+$B$3)*100</f>
        <v>#VALUE!</v>
      </c>
      <c r="I474" s="2"/>
      <c r="J474" s="2" t="str">
        <f t="shared" si="38"/>
        <v/>
      </c>
      <c r="K474" s="2">
        <f>IF(J474&lt;MAX($J$14:$J474),J474-MAX($J$14:$J474),0)</f>
        <v>0</v>
      </c>
      <c r="L474" s="9" t="e">
        <f t="shared" si="39"/>
        <v>#VALUE!</v>
      </c>
      <c r="M474" s="3">
        <f t="shared" si="40"/>
        <v>52</v>
      </c>
      <c r="N474" s="3">
        <f t="shared" si="41"/>
        <v>52</v>
      </c>
      <c r="O474" s="24">
        <f t="shared" si="42"/>
        <v>0</v>
      </c>
      <c r="P474" s="3"/>
      <c r="Q474" s="3"/>
      <c r="R474" s="3"/>
      <c r="S474" s="5"/>
      <c r="T474" s="3"/>
      <c r="U474" s="3"/>
      <c r="V474" s="6"/>
      <c r="W474" s="6"/>
      <c r="X474" s="6"/>
    </row>
    <row r="475" spans="8:24" ht="15.75" customHeight="1" x14ac:dyDescent="0.3">
      <c r="H475" s="29" t="e">
        <f>G475/(J474+$B$3)*100</f>
        <v>#VALUE!</v>
      </c>
      <c r="I475" s="2"/>
      <c r="J475" s="2" t="str">
        <f t="shared" si="38"/>
        <v/>
      </c>
      <c r="K475" s="2">
        <f>IF(J475&lt;MAX($J$14:$J475),J475-MAX($J$14:$J475),0)</f>
        <v>0</v>
      </c>
      <c r="L475" s="9" t="e">
        <f t="shared" si="39"/>
        <v>#VALUE!</v>
      </c>
      <c r="M475" s="3">
        <f t="shared" si="40"/>
        <v>52</v>
      </c>
      <c r="N475" s="3">
        <f t="shared" si="41"/>
        <v>52</v>
      </c>
      <c r="O475" s="24">
        <f t="shared" si="42"/>
        <v>0</v>
      </c>
      <c r="P475" s="3"/>
      <c r="Q475" s="3"/>
      <c r="R475" s="3"/>
      <c r="S475" s="5"/>
      <c r="T475" s="3"/>
      <c r="U475" s="3"/>
      <c r="V475" s="6"/>
      <c r="W475" s="6"/>
      <c r="X475" s="6"/>
    </row>
    <row r="476" spans="8:24" ht="15.75" customHeight="1" x14ac:dyDescent="0.3">
      <c r="H476" s="29" t="e">
        <f>G476/(J474+$B$3)*100</f>
        <v>#VALUE!</v>
      </c>
      <c r="I476" s="2"/>
      <c r="J476" s="2" t="str">
        <f t="shared" si="38"/>
        <v/>
      </c>
      <c r="K476" s="2">
        <f>IF(J476&lt;MAX($J$14:$J476),J476-MAX($J$14:$J476),0)</f>
        <v>0</v>
      </c>
      <c r="L476" s="9" t="e">
        <f t="shared" si="39"/>
        <v>#VALUE!</v>
      </c>
      <c r="M476" s="3">
        <f t="shared" si="40"/>
        <v>52</v>
      </c>
      <c r="N476" s="3">
        <f t="shared" si="41"/>
        <v>52</v>
      </c>
      <c r="O476" s="24">
        <f t="shared" si="42"/>
        <v>0</v>
      </c>
      <c r="P476" s="3"/>
      <c r="Q476" s="3"/>
      <c r="R476" s="3"/>
      <c r="S476" s="5"/>
      <c r="T476" s="3"/>
      <c r="U476" s="3"/>
      <c r="V476" s="6"/>
      <c r="W476" s="6"/>
      <c r="X476" s="6"/>
    </row>
    <row r="477" spans="8:24" ht="15.75" customHeight="1" x14ac:dyDescent="0.3">
      <c r="H477" s="29" t="e">
        <f>G477/(J476+$B$3)*100</f>
        <v>#VALUE!</v>
      </c>
      <c r="I477" s="2"/>
      <c r="J477" s="2" t="str">
        <f t="shared" si="38"/>
        <v/>
      </c>
      <c r="K477" s="2">
        <f>IF(J477&lt;MAX($J$14:$J477),J477-MAX($J$14:$J477),0)</f>
        <v>0</v>
      </c>
      <c r="L477" s="9" t="e">
        <f t="shared" si="39"/>
        <v>#VALUE!</v>
      </c>
      <c r="M477" s="3">
        <f t="shared" si="40"/>
        <v>52</v>
      </c>
      <c r="N477" s="3">
        <f t="shared" si="41"/>
        <v>52</v>
      </c>
      <c r="O477" s="24">
        <f t="shared" si="42"/>
        <v>0</v>
      </c>
      <c r="P477" s="3"/>
      <c r="Q477" s="3"/>
      <c r="R477" s="3"/>
      <c r="S477" s="5"/>
      <c r="T477" s="3"/>
      <c r="U477" s="3"/>
      <c r="V477" s="6"/>
      <c r="W477" s="6"/>
      <c r="X477" s="6"/>
    </row>
    <row r="478" spans="8:24" ht="15.75" customHeight="1" x14ac:dyDescent="0.3">
      <c r="H478" s="29" t="e">
        <f>G478/(J477+$B$3)*100</f>
        <v>#VALUE!</v>
      </c>
      <c r="I478" s="2"/>
      <c r="J478" s="2" t="str">
        <f t="shared" si="38"/>
        <v/>
      </c>
      <c r="K478" s="2">
        <f>IF(J478&lt;MAX($J$14:$J478),J478-MAX($J$14:$J478),0)</f>
        <v>0</v>
      </c>
      <c r="L478" s="9" t="e">
        <f t="shared" si="39"/>
        <v>#VALUE!</v>
      </c>
      <c r="M478" s="3">
        <f t="shared" si="40"/>
        <v>52</v>
      </c>
      <c r="N478" s="3">
        <f t="shared" si="41"/>
        <v>52</v>
      </c>
      <c r="O478" s="24">
        <f t="shared" si="42"/>
        <v>0</v>
      </c>
      <c r="P478" s="3"/>
      <c r="Q478" s="3"/>
      <c r="R478" s="3"/>
      <c r="S478" s="5"/>
      <c r="T478" s="3"/>
      <c r="U478" s="3"/>
      <c r="V478" s="6"/>
      <c r="W478" s="6"/>
      <c r="X478" s="6"/>
    </row>
    <row r="479" spans="8:24" ht="15.75" customHeight="1" x14ac:dyDescent="0.3">
      <c r="H479" s="29" t="e">
        <f>G479/(J478+$B$3)*100</f>
        <v>#VALUE!</v>
      </c>
      <c r="I479" s="2"/>
      <c r="J479" s="2" t="str">
        <f t="shared" si="38"/>
        <v/>
      </c>
      <c r="K479" s="2">
        <f>IF(J479&lt;MAX($J$14:$J479),J479-MAX($J$14:$J479),0)</f>
        <v>0</v>
      </c>
      <c r="L479" s="9" t="e">
        <f t="shared" si="39"/>
        <v>#VALUE!</v>
      </c>
      <c r="M479" s="3">
        <f t="shared" si="40"/>
        <v>52</v>
      </c>
      <c r="N479" s="3">
        <f t="shared" si="41"/>
        <v>52</v>
      </c>
      <c r="O479" s="24">
        <f t="shared" si="42"/>
        <v>0</v>
      </c>
      <c r="P479" s="3"/>
      <c r="Q479" s="3"/>
      <c r="R479" s="3"/>
      <c r="S479" s="5"/>
      <c r="T479" s="3"/>
      <c r="U479" s="3"/>
      <c r="V479" s="6"/>
      <c r="W479" s="6"/>
      <c r="X479" s="6"/>
    </row>
    <row r="480" spans="8:24" ht="15.75" customHeight="1" x14ac:dyDescent="0.3">
      <c r="H480" s="29" t="e">
        <f>G480/(J478+$B$3)*100</f>
        <v>#VALUE!</v>
      </c>
      <c r="I480" s="2"/>
      <c r="J480" s="2" t="str">
        <f t="shared" si="38"/>
        <v/>
      </c>
      <c r="K480" s="2">
        <f>IF(J480&lt;MAX($J$14:$J480),J480-MAX($J$14:$J480),0)</f>
        <v>0</v>
      </c>
      <c r="L480" s="9" t="e">
        <f t="shared" si="39"/>
        <v>#VALUE!</v>
      </c>
      <c r="M480" s="3">
        <f t="shared" si="40"/>
        <v>52</v>
      </c>
      <c r="N480" s="3">
        <f t="shared" si="41"/>
        <v>52</v>
      </c>
      <c r="O480" s="24">
        <f t="shared" si="42"/>
        <v>0</v>
      </c>
      <c r="P480" s="3"/>
      <c r="Q480" s="3"/>
      <c r="R480" s="3"/>
      <c r="S480" s="5"/>
      <c r="T480" s="3"/>
      <c r="U480" s="3"/>
      <c r="V480" s="6"/>
      <c r="W480" s="6"/>
      <c r="X480" s="6"/>
    </row>
    <row r="481" spans="8:24" ht="15.75" customHeight="1" x14ac:dyDescent="0.3">
      <c r="H481" s="29" t="e">
        <f>G481/(J480+$B$3)*100</f>
        <v>#VALUE!</v>
      </c>
      <c r="I481" s="2"/>
      <c r="J481" s="2" t="str">
        <f t="shared" si="38"/>
        <v/>
      </c>
      <c r="K481" s="2">
        <f>IF(J481&lt;MAX($J$14:$J481),J481-MAX($J$14:$J481),0)</f>
        <v>0</v>
      </c>
      <c r="L481" s="9" t="e">
        <f t="shared" si="39"/>
        <v>#VALUE!</v>
      </c>
      <c r="M481" s="3">
        <f t="shared" si="40"/>
        <v>52</v>
      </c>
      <c r="N481" s="3">
        <f t="shared" si="41"/>
        <v>52</v>
      </c>
      <c r="O481" s="24">
        <f t="shared" si="42"/>
        <v>0</v>
      </c>
      <c r="P481" s="3"/>
      <c r="Q481" s="3"/>
      <c r="R481" s="3"/>
      <c r="S481" s="5"/>
      <c r="T481" s="3"/>
      <c r="U481" s="3"/>
      <c r="V481" s="6"/>
      <c r="W481" s="6"/>
      <c r="X481" s="6"/>
    </row>
    <row r="482" spans="8:24" ht="15.75" customHeight="1" x14ac:dyDescent="0.3">
      <c r="H482" s="29" t="e">
        <f>G482/(J481+$B$3)*100</f>
        <v>#VALUE!</v>
      </c>
      <c r="I482" s="2"/>
      <c r="J482" s="2" t="str">
        <f t="shared" si="38"/>
        <v/>
      </c>
      <c r="K482" s="2">
        <f>IF(J482&lt;MAX($J$14:$J482),J482-MAX($J$14:$J482),0)</f>
        <v>0</v>
      </c>
      <c r="L482" s="9" t="e">
        <f t="shared" si="39"/>
        <v>#VALUE!</v>
      </c>
      <c r="M482" s="3">
        <f t="shared" si="40"/>
        <v>52</v>
      </c>
      <c r="N482" s="3">
        <f t="shared" si="41"/>
        <v>52</v>
      </c>
      <c r="O482" s="24">
        <f t="shared" si="42"/>
        <v>0</v>
      </c>
      <c r="P482" s="3"/>
      <c r="Q482" s="3"/>
      <c r="R482" s="3"/>
      <c r="S482" s="5"/>
      <c r="T482" s="3"/>
      <c r="U482" s="3"/>
      <c r="V482" s="6"/>
      <c r="W482" s="6"/>
      <c r="X482" s="6"/>
    </row>
    <row r="483" spans="8:24" ht="15.75" customHeight="1" x14ac:dyDescent="0.3">
      <c r="H483" s="29" t="e">
        <f>G483/(J482+$B$3)*100</f>
        <v>#VALUE!</v>
      </c>
      <c r="I483" s="2"/>
      <c r="J483" s="2" t="str">
        <f t="shared" si="38"/>
        <v/>
      </c>
      <c r="K483" s="2">
        <f>IF(J483&lt;MAX($J$14:$J483),J483-MAX($J$14:$J483),0)</f>
        <v>0</v>
      </c>
      <c r="L483" s="9" t="e">
        <f t="shared" si="39"/>
        <v>#VALUE!</v>
      </c>
      <c r="M483" s="3">
        <f t="shared" si="40"/>
        <v>52</v>
      </c>
      <c r="N483" s="3">
        <f t="shared" si="41"/>
        <v>52</v>
      </c>
      <c r="O483" s="24">
        <f t="shared" si="42"/>
        <v>0</v>
      </c>
      <c r="P483" s="3"/>
      <c r="Q483" s="3"/>
      <c r="R483" s="3"/>
      <c r="S483" s="5"/>
      <c r="T483" s="3"/>
      <c r="U483" s="3"/>
      <c r="V483" s="6"/>
      <c r="W483" s="6"/>
      <c r="X483" s="6"/>
    </row>
    <row r="484" spans="8:24" ht="15.75" customHeight="1" x14ac:dyDescent="0.3">
      <c r="H484" s="29" t="e">
        <f>G484/(J482+$B$3)*100</f>
        <v>#VALUE!</v>
      </c>
      <c r="I484" s="2"/>
      <c r="J484" s="2" t="str">
        <f t="shared" si="38"/>
        <v/>
      </c>
      <c r="K484" s="2">
        <f>IF(J484&lt;MAX($J$14:$J484),J484-MAX($J$14:$J484),0)</f>
        <v>0</v>
      </c>
      <c r="L484" s="9" t="e">
        <f t="shared" si="39"/>
        <v>#VALUE!</v>
      </c>
      <c r="M484" s="3">
        <f t="shared" si="40"/>
        <v>52</v>
      </c>
      <c r="N484" s="3">
        <f t="shared" si="41"/>
        <v>52</v>
      </c>
      <c r="O484" s="24">
        <f t="shared" si="42"/>
        <v>0</v>
      </c>
      <c r="P484" s="3"/>
      <c r="Q484" s="3"/>
      <c r="R484" s="3"/>
      <c r="S484" s="5"/>
      <c r="T484" s="3"/>
      <c r="U484" s="3"/>
      <c r="V484" s="6"/>
      <c r="W484" s="6"/>
      <c r="X484" s="6"/>
    </row>
    <row r="485" spans="8:24" ht="15.75" customHeight="1" x14ac:dyDescent="0.3">
      <c r="H485" s="29" t="e">
        <f>G485/(J484+$B$3)*100</f>
        <v>#VALUE!</v>
      </c>
      <c r="I485" s="2"/>
      <c r="J485" s="2" t="str">
        <f t="shared" si="38"/>
        <v/>
      </c>
      <c r="K485" s="2">
        <f>IF(J485&lt;MAX($J$14:$J485),J485-MAX($J$14:$J485),0)</f>
        <v>0</v>
      </c>
      <c r="L485" s="9" t="e">
        <f t="shared" si="39"/>
        <v>#VALUE!</v>
      </c>
      <c r="M485" s="3">
        <f t="shared" si="40"/>
        <v>52</v>
      </c>
      <c r="N485" s="3">
        <f t="shared" si="41"/>
        <v>52</v>
      </c>
      <c r="O485" s="24">
        <f t="shared" si="42"/>
        <v>0</v>
      </c>
      <c r="P485" s="3"/>
      <c r="Q485" s="3"/>
      <c r="R485" s="3"/>
      <c r="S485" s="5"/>
      <c r="T485" s="3"/>
      <c r="U485" s="3"/>
      <c r="V485" s="6"/>
      <c r="W485" s="6"/>
      <c r="X485" s="6"/>
    </row>
    <row r="486" spans="8:24" ht="15.75" customHeight="1" x14ac:dyDescent="0.3">
      <c r="H486" s="29" t="e">
        <f>G486/(J485+$B$3)*100</f>
        <v>#VALUE!</v>
      </c>
      <c r="I486" s="2"/>
      <c r="J486" s="2" t="str">
        <f t="shared" si="38"/>
        <v/>
      </c>
      <c r="K486" s="2">
        <f>IF(J486&lt;MAX($J$14:$J486),J486-MAX($J$14:$J486),0)</f>
        <v>0</v>
      </c>
      <c r="L486" s="9" t="e">
        <f t="shared" si="39"/>
        <v>#VALUE!</v>
      </c>
      <c r="M486" s="3">
        <f t="shared" si="40"/>
        <v>52</v>
      </c>
      <c r="N486" s="3">
        <f t="shared" si="41"/>
        <v>52</v>
      </c>
      <c r="O486" s="24">
        <f t="shared" si="42"/>
        <v>0</v>
      </c>
      <c r="P486" s="3"/>
      <c r="Q486" s="3"/>
      <c r="R486" s="3"/>
      <c r="S486" s="5"/>
      <c r="T486" s="3"/>
      <c r="U486" s="3"/>
      <c r="V486" s="6"/>
      <c r="W486" s="6"/>
      <c r="X486" s="6"/>
    </row>
    <row r="487" spans="8:24" ht="15.75" customHeight="1" x14ac:dyDescent="0.3">
      <c r="H487" s="29" t="e">
        <f>G487/(J486+$B$3)*100</f>
        <v>#VALUE!</v>
      </c>
      <c r="I487" s="2"/>
      <c r="J487" s="2" t="str">
        <f t="shared" si="38"/>
        <v/>
      </c>
      <c r="K487" s="2">
        <f>IF(J487&lt;MAX($J$14:$J487),J487-MAX($J$14:$J487),0)</f>
        <v>0</v>
      </c>
      <c r="L487" s="9" t="e">
        <f t="shared" si="39"/>
        <v>#VALUE!</v>
      </c>
      <c r="M487" s="3">
        <f t="shared" si="40"/>
        <v>52</v>
      </c>
      <c r="N487" s="3">
        <f t="shared" si="41"/>
        <v>52</v>
      </c>
      <c r="O487" s="24">
        <f t="shared" si="42"/>
        <v>0</v>
      </c>
      <c r="P487" s="3"/>
      <c r="Q487" s="3"/>
      <c r="R487" s="3"/>
      <c r="S487" s="5"/>
      <c r="T487" s="3"/>
      <c r="U487" s="3"/>
      <c r="V487" s="6"/>
      <c r="W487" s="6"/>
      <c r="X487" s="6"/>
    </row>
    <row r="488" spans="8:24" ht="15.75" customHeight="1" x14ac:dyDescent="0.3">
      <c r="H488" s="29" t="e">
        <f>G488/(J486+$B$3)*100</f>
        <v>#VALUE!</v>
      </c>
      <c r="I488" s="2"/>
      <c r="J488" s="2" t="str">
        <f t="shared" si="38"/>
        <v/>
      </c>
      <c r="K488" s="2">
        <f>IF(J488&lt;MAX($J$14:$J488),J488-MAX($J$14:$J488),0)</f>
        <v>0</v>
      </c>
      <c r="L488" s="9" t="e">
        <f t="shared" si="39"/>
        <v>#VALUE!</v>
      </c>
      <c r="M488" s="3">
        <f t="shared" si="40"/>
        <v>52</v>
      </c>
      <c r="N488" s="3">
        <f t="shared" si="41"/>
        <v>52</v>
      </c>
      <c r="O488" s="24">
        <f t="shared" si="42"/>
        <v>0</v>
      </c>
      <c r="P488" s="3"/>
      <c r="Q488" s="3"/>
      <c r="R488" s="3"/>
      <c r="S488" s="5"/>
      <c r="T488" s="3"/>
      <c r="U488" s="3"/>
      <c r="V488" s="6"/>
      <c r="W488" s="6"/>
      <c r="X488" s="6"/>
    </row>
    <row r="489" spans="8:24" ht="15.75" customHeight="1" x14ac:dyDescent="0.3">
      <c r="H489" s="29" t="e">
        <f>G489/(J488+$B$3)*100</f>
        <v>#VALUE!</v>
      </c>
      <c r="I489" s="2"/>
      <c r="J489" s="2" t="str">
        <f t="shared" si="38"/>
        <v/>
      </c>
      <c r="K489" s="2">
        <f>IF(J489&lt;MAX($J$14:$J489),J489-MAX($J$14:$J489),0)</f>
        <v>0</v>
      </c>
      <c r="L489" s="9" t="e">
        <f t="shared" si="39"/>
        <v>#VALUE!</v>
      </c>
      <c r="M489" s="3">
        <f t="shared" si="40"/>
        <v>52</v>
      </c>
      <c r="N489" s="3">
        <f t="shared" si="41"/>
        <v>52</v>
      </c>
      <c r="O489" s="24">
        <f t="shared" si="42"/>
        <v>0</v>
      </c>
      <c r="P489" s="3"/>
      <c r="Q489" s="3"/>
      <c r="R489" s="3"/>
      <c r="S489" s="5"/>
      <c r="T489" s="3"/>
      <c r="U489" s="3"/>
      <c r="V489" s="6"/>
      <c r="W489" s="6"/>
      <c r="X489" s="6"/>
    </row>
    <row r="490" spans="8:24" ht="15.75" customHeight="1" x14ac:dyDescent="0.3">
      <c r="H490" s="29" t="e">
        <f>G490/(J489+$B$3)*100</f>
        <v>#VALUE!</v>
      </c>
      <c r="I490" s="2"/>
      <c r="J490" s="2" t="str">
        <f t="shared" si="38"/>
        <v/>
      </c>
      <c r="K490" s="2">
        <f>IF(J490&lt;MAX($J$14:$J490),J490-MAX($J$14:$J490),0)</f>
        <v>0</v>
      </c>
      <c r="L490" s="9" t="e">
        <f t="shared" si="39"/>
        <v>#VALUE!</v>
      </c>
      <c r="M490" s="3">
        <f t="shared" si="40"/>
        <v>52</v>
      </c>
      <c r="N490" s="3">
        <f t="shared" si="41"/>
        <v>52</v>
      </c>
      <c r="O490" s="24">
        <f t="shared" si="42"/>
        <v>0</v>
      </c>
      <c r="P490" s="3"/>
      <c r="Q490" s="3"/>
      <c r="R490" s="3"/>
      <c r="S490" s="5"/>
      <c r="T490" s="3"/>
      <c r="U490" s="3"/>
      <c r="V490" s="6"/>
      <c r="W490" s="6"/>
      <c r="X490" s="6"/>
    </row>
    <row r="491" spans="8:24" ht="15.75" customHeight="1" x14ac:dyDescent="0.3">
      <c r="H491" s="29" t="e">
        <f>G491/(J490+$B$3)*100</f>
        <v>#VALUE!</v>
      </c>
      <c r="I491" s="2"/>
      <c r="J491" s="2" t="str">
        <f t="shared" si="38"/>
        <v/>
      </c>
      <c r="K491" s="2">
        <f>IF(J491&lt;MAX($J$14:$J491),J491-MAX($J$14:$J491),0)</f>
        <v>0</v>
      </c>
      <c r="L491" s="9" t="e">
        <f t="shared" si="39"/>
        <v>#VALUE!</v>
      </c>
      <c r="M491" s="3">
        <f t="shared" si="40"/>
        <v>52</v>
      </c>
      <c r="N491" s="3">
        <f t="shared" si="41"/>
        <v>52</v>
      </c>
      <c r="O491" s="24">
        <f t="shared" si="42"/>
        <v>0</v>
      </c>
      <c r="P491" s="3"/>
      <c r="Q491" s="3"/>
      <c r="R491" s="3"/>
      <c r="S491" s="5"/>
      <c r="T491" s="3"/>
      <c r="U491" s="3"/>
      <c r="V491" s="6"/>
      <c r="W491" s="6"/>
      <c r="X491" s="6"/>
    </row>
    <row r="492" spans="8:24" ht="15.75" customHeight="1" x14ac:dyDescent="0.3">
      <c r="H492" s="29" t="e">
        <f>G492/(J490+$B$3)*100</f>
        <v>#VALUE!</v>
      </c>
      <c r="I492" s="2"/>
      <c r="J492" s="2" t="str">
        <f t="shared" si="38"/>
        <v/>
      </c>
      <c r="K492" s="2">
        <f>IF(J492&lt;MAX($J$14:$J492),J492-MAX($J$14:$J492),0)</f>
        <v>0</v>
      </c>
      <c r="L492" s="9" t="e">
        <f t="shared" si="39"/>
        <v>#VALUE!</v>
      </c>
      <c r="M492" s="3">
        <f t="shared" si="40"/>
        <v>52</v>
      </c>
      <c r="N492" s="3">
        <f t="shared" si="41"/>
        <v>52</v>
      </c>
      <c r="O492" s="24">
        <f t="shared" si="42"/>
        <v>0</v>
      </c>
      <c r="P492" s="3"/>
      <c r="Q492" s="3"/>
      <c r="R492" s="3"/>
      <c r="S492" s="5"/>
      <c r="T492" s="3"/>
      <c r="U492" s="3"/>
      <c r="V492" s="6"/>
      <c r="W492" s="6"/>
      <c r="X492" s="6"/>
    </row>
    <row r="493" spans="8:24" ht="15.75" customHeight="1" x14ac:dyDescent="0.3">
      <c r="H493" s="29" t="e">
        <f>G493/(J492+$B$3)*100</f>
        <v>#VALUE!</v>
      </c>
      <c r="I493" s="2"/>
      <c r="J493" s="2" t="str">
        <f t="shared" si="38"/>
        <v/>
      </c>
      <c r="K493" s="2">
        <f>IF(J493&lt;MAX($J$14:$J493),J493-MAX($J$14:$J493),0)</f>
        <v>0</v>
      </c>
      <c r="L493" s="9" t="e">
        <f t="shared" si="39"/>
        <v>#VALUE!</v>
      </c>
      <c r="M493" s="3">
        <f t="shared" si="40"/>
        <v>52</v>
      </c>
      <c r="N493" s="3">
        <f t="shared" si="41"/>
        <v>52</v>
      </c>
      <c r="O493" s="24">
        <f t="shared" si="42"/>
        <v>0</v>
      </c>
      <c r="P493" s="3"/>
      <c r="Q493" s="3"/>
      <c r="R493" s="3"/>
      <c r="S493" s="5"/>
      <c r="T493" s="3"/>
      <c r="U493" s="3"/>
      <c r="V493" s="6"/>
      <c r="W493" s="6"/>
      <c r="X493" s="6"/>
    </row>
    <row r="494" spans="8:24" ht="15.75" customHeight="1" x14ac:dyDescent="0.3">
      <c r="H494" s="29" t="e">
        <f>G494/(J493+$B$3)*100</f>
        <v>#VALUE!</v>
      </c>
      <c r="I494" s="2"/>
      <c r="J494" s="2" t="str">
        <f t="shared" si="38"/>
        <v/>
      </c>
      <c r="K494" s="2">
        <f>IF(J494&lt;MAX($J$14:$J494),J494-MAX($J$14:$J494),0)</f>
        <v>0</v>
      </c>
      <c r="L494" s="9" t="e">
        <f t="shared" si="39"/>
        <v>#VALUE!</v>
      </c>
      <c r="M494" s="3">
        <f t="shared" si="40"/>
        <v>52</v>
      </c>
      <c r="N494" s="3">
        <f t="shared" si="41"/>
        <v>52</v>
      </c>
      <c r="O494" s="24">
        <f t="shared" si="42"/>
        <v>0</v>
      </c>
      <c r="P494" s="3"/>
      <c r="Q494" s="3"/>
      <c r="R494" s="3"/>
      <c r="S494" s="5"/>
      <c r="T494" s="3"/>
      <c r="U494" s="3"/>
      <c r="V494" s="6"/>
      <c r="W494" s="6"/>
      <c r="X494" s="6"/>
    </row>
    <row r="495" spans="8:24" ht="15.75" customHeight="1" x14ac:dyDescent="0.3">
      <c r="H495" s="29" t="e">
        <f>G495/(J494+$B$3)*100</f>
        <v>#VALUE!</v>
      </c>
      <c r="I495" s="2"/>
      <c r="J495" s="2" t="str">
        <f t="shared" si="38"/>
        <v/>
      </c>
      <c r="K495" s="2">
        <f>IF(J495&lt;MAX($J$14:$J495),J495-MAX($J$14:$J495),0)</f>
        <v>0</v>
      </c>
      <c r="L495" s="9" t="e">
        <f t="shared" si="39"/>
        <v>#VALUE!</v>
      </c>
      <c r="M495" s="3">
        <f t="shared" si="40"/>
        <v>52</v>
      </c>
      <c r="N495" s="3">
        <f t="shared" si="41"/>
        <v>52</v>
      </c>
      <c r="O495" s="24">
        <f t="shared" si="42"/>
        <v>0</v>
      </c>
      <c r="P495" s="3"/>
      <c r="Q495" s="3"/>
      <c r="R495" s="3"/>
      <c r="S495" s="5"/>
      <c r="T495" s="3"/>
      <c r="U495" s="3"/>
      <c r="V495" s="6"/>
      <c r="W495" s="6"/>
      <c r="X495" s="6"/>
    </row>
    <row r="496" spans="8:24" ht="15.75" customHeight="1" x14ac:dyDescent="0.3">
      <c r="H496" s="29" t="e">
        <f>G496/(J494+$B$3)*100</f>
        <v>#VALUE!</v>
      </c>
      <c r="I496" s="2"/>
      <c r="J496" s="2" t="str">
        <f t="shared" si="38"/>
        <v/>
      </c>
      <c r="K496" s="2">
        <f>IF(J496&lt;MAX($J$14:$J496),J496-MAX($J$14:$J496),0)</f>
        <v>0</v>
      </c>
      <c r="L496" s="9" t="e">
        <f t="shared" si="39"/>
        <v>#VALUE!</v>
      </c>
      <c r="M496" s="3">
        <f t="shared" si="40"/>
        <v>52</v>
      </c>
      <c r="N496" s="3">
        <f t="shared" si="41"/>
        <v>52</v>
      </c>
      <c r="O496" s="24">
        <f t="shared" si="42"/>
        <v>0</v>
      </c>
      <c r="P496" s="3"/>
      <c r="Q496" s="3"/>
      <c r="R496" s="3"/>
      <c r="S496" s="5"/>
      <c r="T496" s="3"/>
      <c r="U496" s="3"/>
      <c r="V496" s="6"/>
      <c r="W496" s="6"/>
      <c r="X496" s="6"/>
    </row>
    <row r="497" spans="8:24" ht="15.75" customHeight="1" x14ac:dyDescent="0.3">
      <c r="H497" s="29" t="e">
        <f>G497/(J496+$B$3)*100</f>
        <v>#VALUE!</v>
      </c>
      <c r="I497" s="2"/>
      <c r="J497" s="2" t="str">
        <f t="shared" si="38"/>
        <v/>
      </c>
      <c r="K497" s="2">
        <f>IF(J497&lt;MAX($J$14:$J497),J497-MAX($J$14:$J497),0)</f>
        <v>0</v>
      </c>
      <c r="L497" s="9" t="e">
        <f t="shared" si="39"/>
        <v>#VALUE!</v>
      </c>
      <c r="M497" s="3">
        <f t="shared" si="40"/>
        <v>52</v>
      </c>
      <c r="N497" s="3">
        <f t="shared" si="41"/>
        <v>52</v>
      </c>
      <c r="O497" s="24">
        <f t="shared" si="42"/>
        <v>0</v>
      </c>
      <c r="P497" s="3"/>
      <c r="Q497" s="3"/>
      <c r="R497" s="3"/>
      <c r="S497" s="5"/>
      <c r="T497" s="3"/>
      <c r="U497" s="3"/>
      <c r="V497" s="6"/>
      <c r="W497" s="6"/>
      <c r="X497" s="6"/>
    </row>
    <row r="498" spans="8:24" ht="15.75" customHeight="1" x14ac:dyDescent="0.3">
      <c r="H498" s="29" t="e">
        <f>G498/(J497+$B$3)*100</f>
        <v>#VALUE!</v>
      </c>
      <c r="I498" s="2"/>
      <c r="J498" s="2" t="str">
        <f t="shared" si="38"/>
        <v/>
      </c>
      <c r="K498" s="2">
        <f>IF(J498&lt;MAX($J$14:$J498),J498-MAX($J$14:$J498),0)</f>
        <v>0</v>
      </c>
      <c r="L498" s="9" t="e">
        <f t="shared" si="39"/>
        <v>#VALUE!</v>
      </c>
      <c r="M498" s="3">
        <f t="shared" si="40"/>
        <v>52</v>
      </c>
      <c r="N498" s="3">
        <f t="shared" si="41"/>
        <v>52</v>
      </c>
      <c r="O498" s="24">
        <f t="shared" si="42"/>
        <v>0</v>
      </c>
      <c r="P498" s="3"/>
      <c r="Q498" s="3"/>
      <c r="R498" s="3"/>
      <c r="S498" s="5"/>
      <c r="T498" s="3"/>
      <c r="U498" s="3"/>
      <c r="V498" s="6"/>
      <c r="W498" s="6"/>
      <c r="X498" s="6"/>
    </row>
    <row r="499" spans="8:24" ht="15.75" customHeight="1" x14ac:dyDescent="0.3">
      <c r="H499" s="29" t="e">
        <f>G499/(J498+$B$3)*100</f>
        <v>#VALUE!</v>
      </c>
      <c r="I499" s="2"/>
      <c r="J499" s="2" t="str">
        <f t="shared" si="38"/>
        <v/>
      </c>
      <c r="K499" s="2">
        <f>IF(J499&lt;MAX($J$14:$J499),J499-MAX($J$14:$J499),0)</f>
        <v>0</v>
      </c>
      <c r="L499" s="9" t="e">
        <f t="shared" si="39"/>
        <v>#VALUE!</v>
      </c>
      <c r="M499" s="3">
        <f t="shared" si="40"/>
        <v>52</v>
      </c>
      <c r="N499" s="3">
        <f t="shared" si="41"/>
        <v>52</v>
      </c>
      <c r="O499" s="24">
        <f t="shared" si="42"/>
        <v>0</v>
      </c>
      <c r="P499" s="3"/>
      <c r="Q499" s="3"/>
      <c r="R499" s="3"/>
      <c r="S499" s="5"/>
      <c r="T499" s="3"/>
      <c r="U499" s="3"/>
      <c r="V499" s="6"/>
      <c r="W499" s="6"/>
      <c r="X499" s="6"/>
    </row>
    <row r="500" spans="8:24" ht="15.75" customHeight="1" x14ac:dyDescent="0.3">
      <c r="H500" s="29" t="e">
        <f>G500/(J498+$B$3)*100</f>
        <v>#VALUE!</v>
      </c>
      <c r="I500" s="2"/>
      <c r="J500" s="2" t="str">
        <f t="shared" si="38"/>
        <v/>
      </c>
      <c r="K500" s="2">
        <f>IF(J500&lt;MAX($J$14:$J500),J500-MAX($J$14:$J500),0)</f>
        <v>0</v>
      </c>
      <c r="L500" s="9" t="e">
        <f t="shared" si="39"/>
        <v>#VALUE!</v>
      </c>
      <c r="M500" s="3">
        <f t="shared" si="40"/>
        <v>52</v>
      </c>
      <c r="N500" s="3">
        <f t="shared" si="41"/>
        <v>52</v>
      </c>
      <c r="O500" s="24">
        <f t="shared" si="42"/>
        <v>0</v>
      </c>
      <c r="P500" s="3"/>
      <c r="Q500" s="3"/>
      <c r="R500" s="3"/>
      <c r="S500" s="5"/>
      <c r="T500" s="3"/>
      <c r="U500" s="3"/>
      <c r="V500" s="6"/>
      <c r="W500" s="6"/>
      <c r="X500" s="6"/>
    </row>
    <row r="501" spans="8:24" ht="15.75" customHeight="1" x14ac:dyDescent="0.3">
      <c r="H501" s="29" t="e">
        <f>G501/(J500+$B$3)*100</f>
        <v>#VALUE!</v>
      </c>
      <c r="I501" s="2"/>
      <c r="J501" s="2" t="str">
        <f t="shared" si="38"/>
        <v/>
      </c>
      <c r="K501" s="2">
        <f>IF(J501&lt;MAX($J$14:$J501),J501-MAX($J$14:$J501),0)</f>
        <v>0</v>
      </c>
      <c r="L501" s="9" t="e">
        <f t="shared" si="39"/>
        <v>#VALUE!</v>
      </c>
      <c r="M501" s="3">
        <f t="shared" si="40"/>
        <v>52</v>
      </c>
      <c r="N501" s="3">
        <f t="shared" si="41"/>
        <v>52</v>
      </c>
      <c r="O501" s="24">
        <f t="shared" si="42"/>
        <v>0</v>
      </c>
      <c r="P501" s="3"/>
      <c r="Q501" s="3"/>
      <c r="R501" s="3"/>
      <c r="S501" s="5"/>
      <c r="T501" s="3"/>
      <c r="U501" s="3"/>
      <c r="V501" s="6"/>
      <c r="W501" s="6"/>
      <c r="X501" s="6"/>
    </row>
    <row r="502" spans="8:24" ht="15.75" customHeight="1" x14ac:dyDescent="0.3">
      <c r="H502" s="29" t="e">
        <f>G502/(J501+$B$3)*100</f>
        <v>#VALUE!</v>
      </c>
      <c r="I502" s="2"/>
      <c r="J502" s="2" t="str">
        <f t="shared" si="38"/>
        <v/>
      </c>
      <c r="K502" s="2">
        <f>IF(J502&lt;MAX($J$14:$J502),J502-MAX($J$14:$J502),0)</f>
        <v>0</v>
      </c>
      <c r="L502" s="9" t="e">
        <f t="shared" si="39"/>
        <v>#VALUE!</v>
      </c>
      <c r="M502" s="3">
        <f t="shared" si="40"/>
        <v>52</v>
      </c>
      <c r="N502" s="3">
        <f t="shared" si="41"/>
        <v>52</v>
      </c>
      <c r="O502" s="24">
        <f t="shared" si="42"/>
        <v>0</v>
      </c>
      <c r="P502" s="3"/>
      <c r="Q502" s="3"/>
      <c r="R502" s="3"/>
      <c r="S502" s="5"/>
      <c r="T502" s="3"/>
      <c r="U502" s="3"/>
      <c r="V502" s="6"/>
      <c r="W502" s="6"/>
      <c r="X502" s="6"/>
    </row>
    <row r="503" spans="8:24" ht="15.75" customHeight="1" x14ac:dyDescent="0.3">
      <c r="H503" s="29" t="e">
        <f>G503/(J502+$B$3)*100</f>
        <v>#VALUE!</v>
      </c>
      <c r="I503" s="2"/>
      <c r="J503" s="2" t="str">
        <f t="shared" si="38"/>
        <v/>
      </c>
      <c r="K503" s="2">
        <f>IF(J503&lt;MAX($J$14:$J503),J503-MAX($J$14:$J503),0)</f>
        <v>0</v>
      </c>
      <c r="L503" s="9" t="e">
        <f t="shared" si="39"/>
        <v>#VALUE!</v>
      </c>
      <c r="M503" s="3">
        <f t="shared" si="40"/>
        <v>52</v>
      </c>
      <c r="N503" s="3">
        <f t="shared" si="41"/>
        <v>52</v>
      </c>
      <c r="O503" s="24">
        <f t="shared" si="42"/>
        <v>0</v>
      </c>
      <c r="P503" s="3"/>
      <c r="Q503" s="3"/>
      <c r="R503" s="3"/>
      <c r="S503" s="5"/>
      <c r="T503" s="3"/>
      <c r="U503" s="3"/>
      <c r="V503" s="6"/>
      <c r="W503" s="6"/>
      <c r="X503" s="6"/>
    </row>
    <row r="504" spans="8:24" ht="15.75" customHeight="1" x14ac:dyDescent="0.3">
      <c r="H504" s="29" t="e">
        <f>G504/(J502+$B$3)*100</f>
        <v>#VALUE!</v>
      </c>
      <c r="I504" s="2"/>
      <c r="J504" s="2" t="str">
        <f t="shared" si="38"/>
        <v/>
      </c>
      <c r="K504" s="2">
        <f>IF(J504&lt;MAX($J$14:$J504),J504-MAX($J$14:$J504),0)</f>
        <v>0</v>
      </c>
      <c r="L504" s="9" t="e">
        <f t="shared" si="39"/>
        <v>#VALUE!</v>
      </c>
      <c r="M504" s="3">
        <f t="shared" si="40"/>
        <v>52</v>
      </c>
      <c r="N504" s="3">
        <f t="shared" si="41"/>
        <v>52</v>
      </c>
      <c r="O504" s="24">
        <f t="shared" si="42"/>
        <v>0</v>
      </c>
      <c r="P504" s="3"/>
      <c r="Q504" s="3"/>
      <c r="R504" s="3"/>
      <c r="S504" s="5"/>
      <c r="T504" s="3"/>
      <c r="U504" s="3"/>
      <c r="V504" s="6"/>
      <c r="W504" s="6"/>
      <c r="X504" s="6"/>
    </row>
    <row r="505" spans="8:24" ht="15.75" customHeight="1" x14ac:dyDescent="0.3">
      <c r="H505" s="29" t="e">
        <f>G505/(J504+$B$3)*100</f>
        <v>#VALUE!</v>
      </c>
      <c r="I505" s="2"/>
      <c r="J505" s="2" t="str">
        <f t="shared" si="38"/>
        <v/>
      </c>
      <c r="K505" s="2">
        <f>IF(J505&lt;MAX($J$14:$J505),J505-MAX($J$14:$J505),0)</f>
        <v>0</v>
      </c>
      <c r="L505" s="9" t="e">
        <f t="shared" si="39"/>
        <v>#VALUE!</v>
      </c>
      <c r="M505" s="3">
        <f t="shared" si="40"/>
        <v>52</v>
      </c>
      <c r="N505" s="3">
        <f t="shared" si="41"/>
        <v>52</v>
      </c>
      <c r="O505" s="24">
        <f t="shared" si="42"/>
        <v>0</v>
      </c>
      <c r="P505" s="3"/>
      <c r="Q505" s="3"/>
      <c r="R505" s="3"/>
      <c r="S505" s="5"/>
      <c r="T505" s="3"/>
      <c r="U505" s="3"/>
      <c r="V505" s="6"/>
      <c r="W505" s="6"/>
      <c r="X505" s="6"/>
    </row>
    <row r="506" spans="8:24" ht="15.75" customHeight="1" x14ac:dyDescent="0.3">
      <c r="H506" s="29" t="e">
        <f>G506/(J505+$B$3)*100</f>
        <v>#VALUE!</v>
      </c>
      <c r="I506" s="2"/>
      <c r="J506" s="2" t="str">
        <f t="shared" si="38"/>
        <v/>
      </c>
      <c r="K506" s="2">
        <f>IF(J506&lt;MAX($J$14:$J506),J506-MAX($J$14:$J506),0)</f>
        <v>0</v>
      </c>
      <c r="L506" s="9" t="e">
        <f t="shared" si="39"/>
        <v>#VALUE!</v>
      </c>
      <c r="M506" s="3">
        <f t="shared" si="40"/>
        <v>52</v>
      </c>
      <c r="N506" s="3">
        <f t="shared" si="41"/>
        <v>52</v>
      </c>
      <c r="O506" s="24">
        <f t="shared" si="42"/>
        <v>0</v>
      </c>
      <c r="P506" s="3"/>
      <c r="Q506" s="3"/>
      <c r="R506" s="3"/>
      <c r="S506" s="5"/>
      <c r="T506" s="3"/>
      <c r="U506" s="3"/>
      <c r="V506" s="6"/>
      <c r="W506" s="6"/>
      <c r="X506" s="6"/>
    </row>
    <row r="507" spans="8:24" ht="15.75" customHeight="1" x14ac:dyDescent="0.3">
      <c r="H507" s="29" t="e">
        <f>G507/(J506+$B$3)*100</f>
        <v>#VALUE!</v>
      </c>
      <c r="I507" s="2"/>
      <c r="J507" s="2" t="str">
        <f t="shared" si="38"/>
        <v/>
      </c>
      <c r="K507" s="2">
        <f>IF(J507&lt;MAX($J$14:$J507),J507-MAX($J$14:$J507),0)</f>
        <v>0</v>
      </c>
      <c r="L507" s="9" t="e">
        <f t="shared" si="39"/>
        <v>#VALUE!</v>
      </c>
      <c r="M507" s="3">
        <f t="shared" si="40"/>
        <v>52</v>
      </c>
      <c r="N507" s="3">
        <f t="shared" si="41"/>
        <v>52</v>
      </c>
      <c r="O507" s="24">
        <f t="shared" si="42"/>
        <v>0</v>
      </c>
      <c r="P507" s="3"/>
      <c r="Q507" s="3"/>
      <c r="R507" s="3"/>
      <c r="S507" s="5"/>
      <c r="T507" s="3"/>
      <c r="U507" s="3"/>
      <c r="V507" s="6"/>
      <c r="W507" s="6"/>
      <c r="X507" s="6"/>
    </row>
    <row r="508" spans="8:24" ht="15.75" customHeight="1" x14ac:dyDescent="0.3">
      <c r="H508" s="29" t="e">
        <f>G508/(J506+$B$3)*100</f>
        <v>#VALUE!</v>
      </c>
      <c r="I508" s="2"/>
      <c r="J508" s="2" t="str">
        <f t="shared" si="38"/>
        <v/>
      </c>
      <c r="K508" s="2">
        <f>IF(J508&lt;MAX($J$14:$J508),J508-MAX($J$14:$J508),0)</f>
        <v>0</v>
      </c>
      <c r="L508" s="9" t="e">
        <f t="shared" si="39"/>
        <v>#VALUE!</v>
      </c>
      <c r="M508" s="3">
        <f t="shared" si="40"/>
        <v>52</v>
      </c>
      <c r="N508" s="3">
        <f t="shared" si="41"/>
        <v>52</v>
      </c>
      <c r="O508" s="24">
        <f t="shared" si="42"/>
        <v>0</v>
      </c>
      <c r="P508" s="3"/>
      <c r="Q508" s="3"/>
      <c r="R508" s="3"/>
      <c r="S508" s="5"/>
      <c r="T508" s="3"/>
      <c r="U508" s="3"/>
      <c r="V508" s="6"/>
      <c r="W508" s="6"/>
      <c r="X508" s="6"/>
    </row>
    <row r="509" spans="8:24" ht="15.75" customHeight="1" x14ac:dyDescent="0.3">
      <c r="H509" s="29" t="e">
        <f>G509/(J508+$B$3)*100</f>
        <v>#VALUE!</v>
      </c>
      <c r="I509" s="2"/>
      <c r="J509" s="2" t="str">
        <f t="shared" si="38"/>
        <v/>
      </c>
      <c r="K509" s="2">
        <f>IF(J509&lt;MAX($J$14:$J509),J509-MAX($J$14:$J509),0)</f>
        <v>0</v>
      </c>
      <c r="L509" s="9" t="e">
        <f t="shared" si="39"/>
        <v>#VALUE!</v>
      </c>
      <c r="M509" s="3">
        <f t="shared" si="40"/>
        <v>52</v>
      </c>
      <c r="N509" s="3">
        <f t="shared" si="41"/>
        <v>52</v>
      </c>
      <c r="O509" s="24">
        <f t="shared" si="42"/>
        <v>0</v>
      </c>
      <c r="P509" s="3"/>
      <c r="Q509" s="3"/>
      <c r="R509" s="3"/>
      <c r="S509" s="5"/>
      <c r="T509" s="3"/>
      <c r="U509" s="3"/>
      <c r="V509" s="6"/>
      <c r="W509" s="6"/>
      <c r="X509" s="6"/>
    </row>
    <row r="510" spans="8:24" ht="15.75" customHeight="1" x14ac:dyDescent="0.3">
      <c r="H510" s="29" t="e">
        <f>G510/(J509+$B$3)*100</f>
        <v>#VALUE!</v>
      </c>
      <c r="I510" s="2"/>
      <c r="J510" s="2" t="str">
        <f t="shared" si="38"/>
        <v/>
      </c>
      <c r="K510" s="2">
        <f>IF(J510&lt;MAX($J$14:$J510),J510-MAX($J$14:$J510),0)</f>
        <v>0</v>
      </c>
      <c r="L510" s="9" t="e">
        <f t="shared" si="39"/>
        <v>#VALUE!</v>
      </c>
      <c r="M510" s="3">
        <f t="shared" si="40"/>
        <v>52</v>
      </c>
      <c r="N510" s="3">
        <f t="shared" si="41"/>
        <v>52</v>
      </c>
      <c r="O510" s="24">
        <f t="shared" si="42"/>
        <v>0</v>
      </c>
      <c r="P510" s="3"/>
      <c r="Q510" s="3"/>
      <c r="R510" s="3"/>
      <c r="S510" s="5"/>
      <c r="T510" s="3"/>
      <c r="U510" s="3"/>
      <c r="V510" s="6"/>
      <c r="W510" s="6"/>
      <c r="X510" s="6"/>
    </row>
    <row r="511" spans="8:24" ht="15.75" customHeight="1" x14ac:dyDescent="0.3">
      <c r="H511" s="29" t="e">
        <f>G511/(J510+$B$3)*100</f>
        <v>#VALUE!</v>
      </c>
      <c r="I511" s="2"/>
      <c r="J511" s="2" t="str">
        <f t="shared" si="38"/>
        <v/>
      </c>
      <c r="K511" s="2">
        <f>IF(J511&lt;MAX($J$14:$J511),J511-MAX($J$14:$J511),0)</f>
        <v>0</v>
      </c>
      <c r="L511" s="9" t="e">
        <f t="shared" si="39"/>
        <v>#VALUE!</v>
      </c>
      <c r="M511" s="3">
        <f t="shared" si="40"/>
        <v>52</v>
      </c>
      <c r="N511" s="3">
        <f t="shared" si="41"/>
        <v>52</v>
      </c>
      <c r="O511" s="24">
        <f t="shared" si="42"/>
        <v>0</v>
      </c>
      <c r="P511" s="3"/>
      <c r="Q511" s="3"/>
      <c r="R511" s="3"/>
      <c r="S511" s="5"/>
      <c r="T511" s="3"/>
      <c r="U511" s="3"/>
      <c r="V511" s="6"/>
      <c r="W511" s="6"/>
      <c r="X511" s="6"/>
    </row>
    <row r="512" spans="8:24" ht="15.75" customHeight="1" x14ac:dyDescent="0.3">
      <c r="H512" s="29" t="e">
        <f>G512/(J510+$B$3)*100</f>
        <v>#VALUE!</v>
      </c>
      <c r="I512" s="2"/>
      <c r="J512" s="2" t="str">
        <f t="shared" si="38"/>
        <v/>
      </c>
      <c r="K512" s="2">
        <f>IF(J512&lt;MAX($J$14:$J512),J512-MAX($J$14:$J512),0)</f>
        <v>0</v>
      </c>
      <c r="L512" s="9" t="e">
        <f t="shared" si="39"/>
        <v>#VALUE!</v>
      </c>
      <c r="M512" s="3">
        <f t="shared" si="40"/>
        <v>52</v>
      </c>
      <c r="N512" s="3">
        <f t="shared" si="41"/>
        <v>52</v>
      </c>
      <c r="O512" s="24">
        <f t="shared" si="42"/>
        <v>0</v>
      </c>
      <c r="P512" s="3"/>
      <c r="Q512" s="3"/>
      <c r="R512" s="3"/>
      <c r="S512" s="5"/>
      <c r="T512" s="3"/>
      <c r="U512" s="3"/>
      <c r="V512" s="6"/>
      <c r="W512" s="6"/>
      <c r="X512" s="6"/>
    </row>
    <row r="513" spans="8:24" ht="15.75" customHeight="1" x14ac:dyDescent="0.3">
      <c r="H513" s="29" t="e">
        <f>G513/(J512+$B$3)*100</f>
        <v>#VALUE!</v>
      </c>
      <c r="I513" s="2"/>
      <c r="J513" s="2" t="str">
        <f t="shared" si="38"/>
        <v/>
      </c>
      <c r="K513" s="2">
        <f>IF(J513&lt;MAX($J$14:$J513),J513-MAX($J$14:$J513),0)</f>
        <v>0</v>
      </c>
      <c r="L513" s="9" t="e">
        <f t="shared" si="39"/>
        <v>#VALUE!</v>
      </c>
      <c r="M513" s="3">
        <f t="shared" si="40"/>
        <v>52</v>
      </c>
      <c r="N513" s="3">
        <f t="shared" si="41"/>
        <v>52</v>
      </c>
      <c r="O513" s="24">
        <f t="shared" si="42"/>
        <v>0</v>
      </c>
      <c r="P513" s="3"/>
      <c r="Q513" s="3"/>
      <c r="R513" s="3"/>
      <c r="S513" s="5"/>
      <c r="T513" s="3"/>
      <c r="U513" s="3"/>
      <c r="V513" s="6"/>
      <c r="W513" s="6"/>
      <c r="X513" s="6"/>
    </row>
    <row r="514" spans="8:24" ht="15.75" customHeight="1" x14ac:dyDescent="0.3">
      <c r="H514" s="29" t="e">
        <f>G514/(J513+$B$3)*100</f>
        <v>#VALUE!</v>
      </c>
      <c r="I514" s="2"/>
      <c r="J514" s="2" t="str">
        <f t="shared" si="38"/>
        <v/>
      </c>
      <c r="K514" s="2">
        <f>IF(J514&lt;MAX($J$14:$J514),J514-MAX($J$14:$J514),0)</f>
        <v>0</v>
      </c>
      <c r="L514" s="9" t="e">
        <f t="shared" si="39"/>
        <v>#VALUE!</v>
      </c>
      <c r="M514" s="3">
        <f t="shared" si="40"/>
        <v>52</v>
      </c>
      <c r="N514" s="3">
        <f t="shared" si="41"/>
        <v>52</v>
      </c>
      <c r="O514" s="24">
        <f t="shared" si="42"/>
        <v>0</v>
      </c>
      <c r="P514" s="3"/>
      <c r="Q514" s="3"/>
      <c r="R514" s="3"/>
      <c r="S514" s="5"/>
      <c r="T514" s="3"/>
      <c r="U514" s="3"/>
      <c r="V514" s="6"/>
      <c r="W514" s="6"/>
      <c r="X514" s="6"/>
    </row>
    <row r="515" spans="8:24" ht="15.75" customHeight="1" x14ac:dyDescent="0.3">
      <c r="H515" s="29" t="e">
        <f>G515/(J514+$B$3)*100</f>
        <v>#VALUE!</v>
      </c>
      <c r="I515" s="2"/>
      <c r="J515" s="2" t="str">
        <f t="shared" si="38"/>
        <v/>
      </c>
      <c r="K515" s="2">
        <f>IF(J515&lt;MAX($J$14:$J515),J515-MAX($J$14:$J515),0)</f>
        <v>0</v>
      </c>
      <c r="L515" s="9" t="e">
        <f t="shared" si="39"/>
        <v>#VALUE!</v>
      </c>
      <c r="M515" s="3">
        <f t="shared" si="40"/>
        <v>52</v>
      </c>
      <c r="N515" s="3">
        <f t="shared" si="41"/>
        <v>52</v>
      </c>
      <c r="O515" s="24">
        <f t="shared" si="42"/>
        <v>0</v>
      </c>
      <c r="P515" s="3"/>
      <c r="Q515" s="3"/>
      <c r="R515" s="3"/>
      <c r="S515" s="5"/>
      <c r="T515" s="3"/>
      <c r="U515" s="3"/>
      <c r="V515" s="6"/>
      <c r="W515" s="6"/>
      <c r="X515" s="6"/>
    </row>
    <row r="516" spans="8:24" ht="15.75" customHeight="1" x14ac:dyDescent="0.3">
      <c r="H516" s="29" t="e">
        <f>G516/(J514+$B$3)*100</f>
        <v>#VALUE!</v>
      </c>
      <c r="I516" s="2"/>
      <c r="J516" s="2" t="str">
        <f t="shared" si="38"/>
        <v/>
      </c>
      <c r="K516" s="2">
        <f>IF(J516&lt;MAX($J$14:$J516),J516-MAX($J$14:$J516),0)</f>
        <v>0</v>
      </c>
      <c r="L516" s="9" t="e">
        <f t="shared" si="39"/>
        <v>#VALUE!</v>
      </c>
      <c r="M516" s="3">
        <f t="shared" si="40"/>
        <v>52</v>
      </c>
      <c r="N516" s="3">
        <f t="shared" si="41"/>
        <v>52</v>
      </c>
      <c r="O516" s="24">
        <f t="shared" si="42"/>
        <v>0</v>
      </c>
      <c r="P516" s="3"/>
      <c r="Q516" s="3"/>
      <c r="R516" s="3"/>
      <c r="S516" s="5"/>
      <c r="T516" s="3"/>
      <c r="U516" s="3"/>
      <c r="V516" s="6"/>
      <c r="W516" s="6"/>
      <c r="X516" s="6"/>
    </row>
    <row r="517" spans="8:24" ht="15.75" customHeight="1" x14ac:dyDescent="0.3">
      <c r="H517" s="29" t="e">
        <f>G517/(J516+$B$3)*100</f>
        <v>#VALUE!</v>
      </c>
      <c r="I517" s="2"/>
      <c r="J517" s="2" t="str">
        <f t="shared" si="38"/>
        <v/>
      </c>
      <c r="K517" s="2">
        <f>IF(J517&lt;MAX($J$14:$J517),J517-MAX($J$14:$J517),0)</f>
        <v>0</v>
      </c>
      <c r="L517" s="9" t="e">
        <f t="shared" si="39"/>
        <v>#VALUE!</v>
      </c>
      <c r="M517" s="3">
        <f t="shared" si="40"/>
        <v>52</v>
      </c>
      <c r="N517" s="3">
        <f t="shared" si="41"/>
        <v>52</v>
      </c>
      <c r="O517" s="24">
        <f t="shared" si="42"/>
        <v>0</v>
      </c>
      <c r="P517" s="3"/>
      <c r="Q517" s="3"/>
      <c r="R517" s="3"/>
      <c r="S517" s="5"/>
      <c r="T517" s="3"/>
      <c r="U517" s="3"/>
      <c r="V517" s="6"/>
      <c r="W517" s="6"/>
      <c r="X517" s="6"/>
    </row>
    <row r="518" spans="8:24" ht="15.75" customHeight="1" x14ac:dyDescent="0.3">
      <c r="H518" s="29" t="e">
        <f>G518/(J517+$B$3)*100</f>
        <v>#VALUE!</v>
      </c>
      <c r="I518" s="2"/>
      <c r="J518" s="2" t="str">
        <f t="shared" si="38"/>
        <v/>
      </c>
      <c r="K518" s="2">
        <f>IF(J518&lt;MAX($J$14:$J518),J518-MAX($J$14:$J518),0)</f>
        <v>0</v>
      </c>
      <c r="L518" s="9" t="e">
        <f t="shared" si="39"/>
        <v>#VALUE!</v>
      </c>
      <c r="M518" s="3">
        <f t="shared" si="40"/>
        <v>52</v>
      </c>
      <c r="N518" s="3">
        <f t="shared" si="41"/>
        <v>52</v>
      </c>
      <c r="O518" s="24">
        <f t="shared" si="42"/>
        <v>0</v>
      </c>
      <c r="P518" s="3"/>
      <c r="Q518" s="3"/>
      <c r="R518" s="3"/>
      <c r="S518" s="5"/>
      <c r="T518" s="3"/>
      <c r="U518" s="3"/>
      <c r="V518" s="6"/>
      <c r="W518" s="6"/>
      <c r="X518" s="6"/>
    </row>
    <row r="519" spans="8:24" ht="15.75" customHeight="1" x14ac:dyDescent="0.3">
      <c r="H519" s="29" t="e">
        <f>G519/(J518+$B$3)*100</f>
        <v>#VALUE!</v>
      </c>
      <c r="I519" s="2"/>
      <c r="J519" s="2" t="str">
        <f t="shared" si="38"/>
        <v/>
      </c>
      <c r="K519" s="2">
        <f>IF(J519&lt;MAX($J$14:$J519),J519-MAX($J$14:$J519),0)</f>
        <v>0</v>
      </c>
      <c r="L519" s="9" t="e">
        <f t="shared" si="39"/>
        <v>#VALUE!</v>
      </c>
      <c r="M519" s="3">
        <f t="shared" si="40"/>
        <v>52</v>
      </c>
      <c r="N519" s="3">
        <f t="shared" si="41"/>
        <v>52</v>
      </c>
      <c r="O519" s="24">
        <f t="shared" si="42"/>
        <v>0</v>
      </c>
      <c r="P519" s="3"/>
      <c r="Q519" s="3"/>
      <c r="R519" s="3"/>
      <c r="S519" s="5"/>
      <c r="T519" s="3"/>
      <c r="U519" s="3"/>
      <c r="V519" s="6"/>
      <c r="W519" s="6"/>
      <c r="X519" s="6"/>
    </row>
    <row r="520" spans="8:24" ht="15.75" customHeight="1" x14ac:dyDescent="0.3">
      <c r="H520" s="29" t="e">
        <f>G520/(J518+$B$3)*100</f>
        <v>#VALUE!</v>
      </c>
      <c r="I520" s="2"/>
      <c r="J520" s="2" t="str">
        <f t="shared" si="38"/>
        <v/>
      </c>
      <c r="K520" s="2">
        <f>IF(J520&lt;MAX($J$14:$J520),J520-MAX($J$14:$J520),0)</f>
        <v>0</v>
      </c>
      <c r="L520" s="9" t="e">
        <f t="shared" si="39"/>
        <v>#VALUE!</v>
      </c>
      <c r="M520" s="3">
        <f t="shared" si="40"/>
        <v>52</v>
      </c>
      <c r="N520" s="3">
        <f t="shared" si="41"/>
        <v>52</v>
      </c>
      <c r="O520" s="24">
        <f t="shared" si="42"/>
        <v>0</v>
      </c>
      <c r="P520" s="3"/>
      <c r="Q520" s="3"/>
      <c r="R520" s="3"/>
      <c r="S520" s="5"/>
      <c r="T520" s="3"/>
      <c r="U520" s="3"/>
      <c r="V520" s="6"/>
      <c r="W520" s="6"/>
      <c r="X520" s="6"/>
    </row>
    <row r="521" spans="8:24" ht="15.75" customHeight="1" x14ac:dyDescent="0.3">
      <c r="H521" s="29" t="e">
        <f>G521/(J520+$B$3)*100</f>
        <v>#VALUE!</v>
      </c>
      <c r="I521" s="2"/>
      <c r="J521" s="2" t="str">
        <f t="shared" si="38"/>
        <v/>
      </c>
      <c r="K521" s="2">
        <f>IF(J521&lt;MAX($J$14:$J521),J521-MAX($J$14:$J521),0)</f>
        <v>0</v>
      </c>
      <c r="L521" s="9" t="e">
        <f t="shared" si="39"/>
        <v>#VALUE!</v>
      </c>
      <c r="M521" s="3">
        <f t="shared" si="40"/>
        <v>52</v>
      </c>
      <c r="N521" s="3">
        <f t="shared" si="41"/>
        <v>52</v>
      </c>
      <c r="O521" s="24">
        <f t="shared" si="42"/>
        <v>0</v>
      </c>
      <c r="P521" s="3"/>
      <c r="Q521" s="3"/>
      <c r="R521" s="3"/>
      <c r="S521" s="5"/>
      <c r="T521" s="3"/>
      <c r="U521" s="3"/>
      <c r="V521" s="6"/>
      <c r="W521" s="6"/>
      <c r="X521" s="6"/>
    </row>
    <row r="522" spans="8:24" ht="15.75" customHeight="1" x14ac:dyDescent="0.3">
      <c r="H522" s="29" t="e">
        <f>G522/(J521+$B$3)*100</f>
        <v>#VALUE!</v>
      </c>
      <c r="I522" s="2"/>
      <c r="J522" s="2" t="str">
        <f t="shared" si="38"/>
        <v/>
      </c>
      <c r="K522" s="2">
        <f>IF(J522&lt;MAX($J$14:$J522),J522-MAX($J$14:$J522),0)</f>
        <v>0</v>
      </c>
      <c r="L522" s="9" t="e">
        <f t="shared" si="39"/>
        <v>#VALUE!</v>
      </c>
      <c r="M522" s="3">
        <f t="shared" si="40"/>
        <v>52</v>
      </c>
      <c r="N522" s="3">
        <f t="shared" si="41"/>
        <v>52</v>
      </c>
      <c r="O522" s="24">
        <f t="shared" si="42"/>
        <v>0</v>
      </c>
      <c r="P522" s="3"/>
      <c r="Q522" s="3"/>
      <c r="R522" s="3"/>
      <c r="S522" s="5"/>
      <c r="T522" s="3"/>
      <c r="U522" s="3"/>
      <c r="V522" s="6"/>
      <c r="W522" s="6"/>
      <c r="X522" s="6"/>
    </row>
    <row r="523" spans="8:24" ht="15.75" customHeight="1" x14ac:dyDescent="0.3">
      <c r="H523" s="29" t="e">
        <f>G523/(J522+$B$3)*100</f>
        <v>#VALUE!</v>
      </c>
      <c r="I523" s="2"/>
      <c r="J523" s="2" t="str">
        <f t="shared" si="38"/>
        <v/>
      </c>
      <c r="K523" s="2">
        <f>IF(J523&lt;MAX($J$14:$J523),J523-MAX($J$14:$J523),0)</f>
        <v>0</v>
      </c>
      <c r="L523" s="9" t="e">
        <f t="shared" si="39"/>
        <v>#VALUE!</v>
      </c>
      <c r="M523" s="3">
        <f t="shared" si="40"/>
        <v>52</v>
      </c>
      <c r="N523" s="3">
        <f t="shared" si="41"/>
        <v>52</v>
      </c>
      <c r="O523" s="24">
        <f t="shared" si="42"/>
        <v>0</v>
      </c>
      <c r="P523" s="3"/>
      <c r="Q523" s="3"/>
      <c r="R523" s="3"/>
      <c r="S523" s="5"/>
      <c r="T523" s="3"/>
      <c r="U523" s="3"/>
      <c r="V523" s="6"/>
      <c r="W523" s="6"/>
      <c r="X523" s="6"/>
    </row>
    <row r="524" spans="8:24" ht="15.75" customHeight="1" x14ac:dyDescent="0.3">
      <c r="H524" s="29" t="e">
        <f>G524/(J522+$B$3)*100</f>
        <v>#VALUE!</v>
      </c>
      <c r="I524" s="2"/>
      <c r="J524" s="2" t="str">
        <f t="shared" si="38"/>
        <v/>
      </c>
      <c r="K524" s="2">
        <f>IF(J524&lt;MAX($J$14:$J524),J524-MAX($J$14:$J524),0)</f>
        <v>0</v>
      </c>
      <c r="L524" s="9" t="e">
        <f t="shared" si="39"/>
        <v>#VALUE!</v>
      </c>
      <c r="M524" s="3">
        <f t="shared" si="40"/>
        <v>52</v>
      </c>
      <c r="N524" s="3">
        <f t="shared" si="41"/>
        <v>52</v>
      </c>
      <c r="O524" s="24">
        <f t="shared" si="42"/>
        <v>0</v>
      </c>
      <c r="P524" s="3"/>
      <c r="Q524" s="3"/>
      <c r="R524" s="3"/>
      <c r="S524" s="5"/>
      <c r="T524" s="3"/>
      <c r="U524" s="3"/>
      <c r="V524" s="6"/>
      <c r="W524" s="6"/>
      <c r="X524" s="6"/>
    </row>
    <row r="525" spans="8:24" ht="15.75" customHeight="1" x14ac:dyDescent="0.3">
      <c r="H525" s="29" t="e">
        <f>G525/(J524+$B$3)*100</f>
        <v>#VALUE!</v>
      </c>
      <c r="I525" s="2"/>
      <c r="J525" s="2" t="str">
        <f t="shared" si="38"/>
        <v/>
      </c>
      <c r="K525" s="2">
        <f>IF(J525&lt;MAX($J$14:$J525),J525-MAX($J$14:$J525),0)</f>
        <v>0</v>
      </c>
      <c r="L525" s="9" t="e">
        <f t="shared" si="39"/>
        <v>#VALUE!</v>
      </c>
      <c r="M525" s="3">
        <f t="shared" si="40"/>
        <v>52</v>
      </c>
      <c r="N525" s="3">
        <f t="shared" si="41"/>
        <v>52</v>
      </c>
      <c r="O525" s="24">
        <f t="shared" si="42"/>
        <v>0</v>
      </c>
      <c r="P525" s="3"/>
      <c r="Q525" s="3"/>
      <c r="R525" s="3"/>
      <c r="S525" s="5"/>
      <c r="T525" s="3"/>
      <c r="U525" s="3"/>
      <c r="V525" s="6"/>
      <c r="W525" s="6"/>
      <c r="X525" s="6"/>
    </row>
    <row r="526" spans="8:24" ht="15.75" customHeight="1" x14ac:dyDescent="0.3">
      <c r="H526" s="29" t="e">
        <f>G526/(J525+$B$3)*100</f>
        <v>#VALUE!</v>
      </c>
      <c r="I526" s="2"/>
      <c r="J526" s="2" t="str">
        <f t="shared" si="38"/>
        <v/>
      </c>
      <c r="K526" s="2">
        <f>IF(J526&lt;MAX($J$14:$J526),J526-MAX($J$14:$J526),0)</f>
        <v>0</v>
      </c>
      <c r="L526" s="9" t="e">
        <f t="shared" si="39"/>
        <v>#VALUE!</v>
      </c>
      <c r="M526" s="3">
        <f t="shared" si="40"/>
        <v>52</v>
      </c>
      <c r="N526" s="3">
        <f t="shared" si="41"/>
        <v>52</v>
      </c>
      <c r="O526" s="24">
        <f t="shared" si="42"/>
        <v>0</v>
      </c>
      <c r="P526" s="3"/>
      <c r="Q526" s="3"/>
      <c r="R526" s="3"/>
      <c r="S526" s="5"/>
      <c r="T526" s="3"/>
      <c r="U526" s="3"/>
      <c r="V526" s="6"/>
      <c r="W526" s="6"/>
      <c r="X526" s="6"/>
    </row>
    <row r="527" spans="8:24" ht="15.75" customHeight="1" x14ac:dyDescent="0.3">
      <c r="H527" s="29" t="e">
        <f>G527/(J526+$B$3)*100</f>
        <v>#VALUE!</v>
      </c>
      <c r="I527" s="2"/>
      <c r="J527" s="2" t="str">
        <f t="shared" ref="J527:J590" si="43">IF(I527&lt;&gt;0,J526+I527,"")</f>
        <v/>
      </c>
      <c r="K527" s="2">
        <f>IF(J527&lt;MAX($J$14:$J527),J527-MAX($J$14:$J527),0)</f>
        <v>0</v>
      </c>
      <c r="L527" s="9" t="e">
        <f t="shared" ref="L527:L590" si="44">K527/(J526+$B$3)</f>
        <v>#VALUE!</v>
      </c>
      <c r="M527" s="3">
        <f t="shared" ref="M527:M590" si="45">WEEKNUM(A527,21)</f>
        <v>52</v>
      </c>
      <c r="N527" s="3">
        <f t="shared" ref="N527:N590" si="46">WEEKNUM(B527,21)</f>
        <v>52</v>
      </c>
      <c r="O527" s="24">
        <f t="shared" ref="O527:O590" si="47">B527-A527</f>
        <v>0</v>
      </c>
      <c r="P527" s="3"/>
      <c r="Q527" s="3"/>
      <c r="R527" s="3"/>
      <c r="S527" s="5"/>
      <c r="T527" s="3"/>
      <c r="U527" s="3"/>
      <c r="V527" s="6"/>
      <c r="W527" s="6"/>
      <c r="X527" s="6"/>
    </row>
    <row r="528" spans="8:24" ht="15.75" customHeight="1" x14ac:dyDescent="0.3">
      <c r="H528" s="29" t="e">
        <f>G528/(J526+$B$3)*100</f>
        <v>#VALUE!</v>
      </c>
      <c r="I528" s="2"/>
      <c r="J528" s="2" t="str">
        <f t="shared" si="43"/>
        <v/>
      </c>
      <c r="K528" s="2">
        <f>IF(J528&lt;MAX($J$14:$J528),J528-MAX($J$14:$J528),0)</f>
        <v>0</v>
      </c>
      <c r="L528" s="9" t="e">
        <f t="shared" si="44"/>
        <v>#VALUE!</v>
      </c>
      <c r="M528" s="3">
        <f t="shared" si="45"/>
        <v>52</v>
      </c>
      <c r="N528" s="3">
        <f t="shared" si="46"/>
        <v>52</v>
      </c>
      <c r="O528" s="24">
        <f t="shared" si="47"/>
        <v>0</v>
      </c>
      <c r="P528" s="3"/>
      <c r="Q528" s="3"/>
      <c r="R528" s="3"/>
      <c r="S528" s="5"/>
      <c r="T528" s="3"/>
      <c r="U528" s="3"/>
      <c r="V528" s="6"/>
      <c r="W528" s="6"/>
      <c r="X528" s="6"/>
    </row>
    <row r="529" spans="8:24" ht="15.75" customHeight="1" x14ac:dyDescent="0.3">
      <c r="H529" s="29" t="e">
        <f>G529/(J528+$B$3)*100</f>
        <v>#VALUE!</v>
      </c>
      <c r="I529" s="2"/>
      <c r="J529" s="2" t="str">
        <f t="shared" si="43"/>
        <v/>
      </c>
      <c r="K529" s="2">
        <f>IF(J529&lt;MAX($J$14:$J529),J529-MAX($J$14:$J529),0)</f>
        <v>0</v>
      </c>
      <c r="L529" s="9" t="e">
        <f t="shared" si="44"/>
        <v>#VALUE!</v>
      </c>
      <c r="M529" s="3">
        <f t="shared" si="45"/>
        <v>52</v>
      </c>
      <c r="N529" s="3">
        <f t="shared" si="46"/>
        <v>52</v>
      </c>
      <c r="O529" s="24">
        <f t="shared" si="47"/>
        <v>0</v>
      </c>
      <c r="P529" s="3"/>
      <c r="Q529" s="3"/>
      <c r="R529" s="3"/>
      <c r="S529" s="5"/>
      <c r="T529" s="3"/>
      <c r="U529" s="3"/>
      <c r="V529" s="6"/>
      <c r="W529" s="6"/>
      <c r="X529" s="6"/>
    </row>
    <row r="530" spans="8:24" ht="15.75" customHeight="1" x14ac:dyDescent="0.3">
      <c r="H530" s="29" t="e">
        <f>G530/(J529+$B$3)*100</f>
        <v>#VALUE!</v>
      </c>
      <c r="I530" s="2"/>
      <c r="J530" s="2" t="str">
        <f t="shared" si="43"/>
        <v/>
      </c>
      <c r="K530" s="2">
        <f>IF(J530&lt;MAX($J$14:$J530),J530-MAX($J$14:$J530),0)</f>
        <v>0</v>
      </c>
      <c r="L530" s="9" t="e">
        <f t="shared" si="44"/>
        <v>#VALUE!</v>
      </c>
      <c r="M530" s="3">
        <f t="shared" si="45"/>
        <v>52</v>
      </c>
      <c r="N530" s="3">
        <f t="shared" si="46"/>
        <v>52</v>
      </c>
      <c r="O530" s="24">
        <f t="shared" si="47"/>
        <v>0</v>
      </c>
      <c r="P530" s="3"/>
      <c r="Q530" s="3"/>
      <c r="R530" s="3"/>
      <c r="S530" s="5"/>
      <c r="T530" s="3"/>
      <c r="U530" s="3"/>
      <c r="V530" s="6"/>
      <c r="W530" s="6"/>
      <c r="X530" s="6"/>
    </row>
    <row r="531" spans="8:24" ht="15.75" customHeight="1" x14ac:dyDescent="0.3">
      <c r="H531" s="29" t="e">
        <f>G531/(J530+$B$3)*100</f>
        <v>#VALUE!</v>
      </c>
      <c r="I531" s="2"/>
      <c r="J531" s="2" t="str">
        <f t="shared" si="43"/>
        <v/>
      </c>
      <c r="K531" s="2">
        <f>IF(J531&lt;MAX($J$14:$J531),J531-MAX($J$14:$J531),0)</f>
        <v>0</v>
      </c>
      <c r="L531" s="9" t="e">
        <f t="shared" si="44"/>
        <v>#VALUE!</v>
      </c>
      <c r="M531" s="3">
        <f t="shared" si="45"/>
        <v>52</v>
      </c>
      <c r="N531" s="3">
        <f t="shared" si="46"/>
        <v>52</v>
      </c>
      <c r="O531" s="24">
        <f t="shared" si="47"/>
        <v>0</v>
      </c>
      <c r="P531" s="3"/>
      <c r="Q531" s="3"/>
      <c r="R531" s="3"/>
      <c r="S531" s="5"/>
      <c r="T531" s="3"/>
      <c r="U531" s="3"/>
      <c r="V531" s="6"/>
      <c r="W531" s="6"/>
      <c r="X531" s="6"/>
    </row>
    <row r="532" spans="8:24" ht="15.75" customHeight="1" x14ac:dyDescent="0.3">
      <c r="H532" s="29" t="e">
        <f>G532/(J530+$B$3)*100</f>
        <v>#VALUE!</v>
      </c>
      <c r="I532" s="2"/>
      <c r="J532" s="2" t="str">
        <f t="shared" si="43"/>
        <v/>
      </c>
      <c r="K532" s="2">
        <f>IF(J532&lt;MAX($J$14:$J532),J532-MAX($J$14:$J532),0)</f>
        <v>0</v>
      </c>
      <c r="L532" s="9" t="e">
        <f t="shared" si="44"/>
        <v>#VALUE!</v>
      </c>
      <c r="M532" s="3">
        <f t="shared" si="45"/>
        <v>52</v>
      </c>
      <c r="N532" s="3">
        <f t="shared" si="46"/>
        <v>52</v>
      </c>
      <c r="O532" s="24">
        <f t="shared" si="47"/>
        <v>0</v>
      </c>
      <c r="P532" s="3"/>
      <c r="Q532" s="3"/>
      <c r="R532" s="3"/>
      <c r="S532" s="5"/>
      <c r="T532" s="3"/>
      <c r="U532" s="3"/>
      <c r="V532" s="6"/>
      <c r="W532" s="6"/>
      <c r="X532" s="6"/>
    </row>
    <row r="533" spans="8:24" ht="15.75" customHeight="1" x14ac:dyDescent="0.3">
      <c r="H533" s="29" t="e">
        <f>G533/(J532+$B$3)*100</f>
        <v>#VALUE!</v>
      </c>
      <c r="I533" s="2"/>
      <c r="J533" s="2" t="str">
        <f t="shared" si="43"/>
        <v/>
      </c>
      <c r="K533" s="2">
        <f>IF(J533&lt;MAX($J$14:$J533),J533-MAX($J$14:$J533),0)</f>
        <v>0</v>
      </c>
      <c r="L533" s="9" t="e">
        <f t="shared" si="44"/>
        <v>#VALUE!</v>
      </c>
      <c r="M533" s="3">
        <f t="shared" si="45"/>
        <v>52</v>
      </c>
      <c r="N533" s="3">
        <f t="shared" si="46"/>
        <v>52</v>
      </c>
      <c r="O533" s="24">
        <f t="shared" si="47"/>
        <v>0</v>
      </c>
      <c r="P533" s="3"/>
      <c r="Q533" s="3"/>
      <c r="R533" s="3"/>
      <c r="S533" s="5"/>
      <c r="T533" s="3"/>
      <c r="U533" s="3"/>
      <c r="V533" s="6"/>
      <c r="W533" s="6"/>
      <c r="X533" s="6"/>
    </row>
    <row r="534" spans="8:24" ht="15.75" customHeight="1" x14ac:dyDescent="0.3">
      <c r="H534" s="29" t="e">
        <f>G534/(J533+$B$3)*100</f>
        <v>#VALUE!</v>
      </c>
      <c r="I534" s="2"/>
      <c r="J534" s="2" t="str">
        <f t="shared" si="43"/>
        <v/>
      </c>
      <c r="K534" s="2">
        <f>IF(J534&lt;MAX($J$14:$J534),J534-MAX($J$14:$J534),0)</f>
        <v>0</v>
      </c>
      <c r="L534" s="9" t="e">
        <f t="shared" si="44"/>
        <v>#VALUE!</v>
      </c>
      <c r="M534" s="3">
        <f t="shared" si="45"/>
        <v>52</v>
      </c>
      <c r="N534" s="3">
        <f t="shared" si="46"/>
        <v>52</v>
      </c>
      <c r="O534" s="24">
        <f t="shared" si="47"/>
        <v>0</v>
      </c>
      <c r="P534" s="3"/>
      <c r="Q534" s="3"/>
      <c r="R534" s="3"/>
      <c r="S534" s="5"/>
      <c r="T534" s="3"/>
      <c r="U534" s="3"/>
      <c r="V534" s="6"/>
      <c r="W534" s="6"/>
      <c r="X534" s="6"/>
    </row>
    <row r="535" spans="8:24" ht="15.75" customHeight="1" x14ac:dyDescent="0.3">
      <c r="H535" s="29" t="e">
        <f>G535/(J534+$B$3)*100</f>
        <v>#VALUE!</v>
      </c>
      <c r="I535" s="2"/>
      <c r="J535" s="2" t="str">
        <f t="shared" si="43"/>
        <v/>
      </c>
      <c r="K535" s="2">
        <f>IF(J535&lt;MAX($J$14:$J535),J535-MAX($J$14:$J535),0)</f>
        <v>0</v>
      </c>
      <c r="L535" s="9" t="e">
        <f t="shared" si="44"/>
        <v>#VALUE!</v>
      </c>
      <c r="M535" s="3">
        <f t="shared" si="45"/>
        <v>52</v>
      </c>
      <c r="N535" s="3">
        <f t="shared" si="46"/>
        <v>52</v>
      </c>
      <c r="O535" s="24">
        <f t="shared" si="47"/>
        <v>0</v>
      </c>
      <c r="P535" s="3"/>
      <c r="Q535" s="3"/>
      <c r="R535" s="3"/>
      <c r="S535" s="5"/>
      <c r="T535" s="3"/>
      <c r="U535" s="3"/>
      <c r="V535" s="6"/>
      <c r="W535" s="6"/>
      <c r="X535" s="6"/>
    </row>
    <row r="536" spans="8:24" ht="15.75" customHeight="1" x14ac:dyDescent="0.3">
      <c r="H536" s="29" t="e">
        <f>G536/(J534+$B$3)*100</f>
        <v>#VALUE!</v>
      </c>
      <c r="I536" s="2"/>
      <c r="J536" s="2" t="str">
        <f t="shared" si="43"/>
        <v/>
      </c>
      <c r="K536" s="2">
        <f>IF(J536&lt;MAX($J$14:$J536),J536-MAX($J$14:$J536),0)</f>
        <v>0</v>
      </c>
      <c r="L536" s="9" t="e">
        <f t="shared" si="44"/>
        <v>#VALUE!</v>
      </c>
      <c r="M536" s="3">
        <f t="shared" si="45"/>
        <v>52</v>
      </c>
      <c r="N536" s="3">
        <f t="shared" si="46"/>
        <v>52</v>
      </c>
      <c r="O536" s="24">
        <f t="shared" si="47"/>
        <v>0</v>
      </c>
      <c r="P536" s="3"/>
      <c r="Q536" s="3"/>
      <c r="R536" s="3"/>
      <c r="S536" s="5"/>
      <c r="T536" s="3"/>
      <c r="U536" s="3"/>
      <c r="V536" s="6"/>
      <c r="W536" s="6"/>
      <c r="X536" s="6"/>
    </row>
    <row r="537" spans="8:24" ht="15.75" customHeight="1" x14ac:dyDescent="0.3">
      <c r="H537" s="29" t="e">
        <f>G537/(J536+$B$3)*100</f>
        <v>#VALUE!</v>
      </c>
      <c r="I537" s="2"/>
      <c r="J537" s="2" t="str">
        <f t="shared" si="43"/>
        <v/>
      </c>
      <c r="K537" s="2">
        <f>IF(J537&lt;MAX($J$14:$J537),J537-MAX($J$14:$J537),0)</f>
        <v>0</v>
      </c>
      <c r="L537" s="9" t="e">
        <f t="shared" si="44"/>
        <v>#VALUE!</v>
      </c>
      <c r="M537" s="3">
        <f t="shared" si="45"/>
        <v>52</v>
      </c>
      <c r="N537" s="3">
        <f t="shared" si="46"/>
        <v>52</v>
      </c>
      <c r="O537" s="24">
        <f t="shared" si="47"/>
        <v>0</v>
      </c>
      <c r="P537" s="3"/>
      <c r="Q537" s="3"/>
      <c r="R537" s="3"/>
      <c r="S537" s="5"/>
      <c r="T537" s="3"/>
      <c r="U537" s="3"/>
      <c r="V537" s="6"/>
      <c r="W537" s="6"/>
      <c r="X537" s="6"/>
    </row>
    <row r="538" spans="8:24" ht="15.75" customHeight="1" x14ac:dyDescent="0.3">
      <c r="H538" s="29" t="e">
        <f>G538/(J537+$B$3)*100</f>
        <v>#VALUE!</v>
      </c>
      <c r="I538" s="2"/>
      <c r="J538" s="2" t="str">
        <f t="shared" si="43"/>
        <v/>
      </c>
      <c r="K538" s="2">
        <f>IF(J538&lt;MAX($J$14:$J538),J538-MAX($J$14:$J538),0)</f>
        <v>0</v>
      </c>
      <c r="L538" s="9" t="e">
        <f t="shared" si="44"/>
        <v>#VALUE!</v>
      </c>
      <c r="M538" s="3">
        <f t="shared" si="45"/>
        <v>52</v>
      </c>
      <c r="N538" s="3">
        <f t="shared" si="46"/>
        <v>52</v>
      </c>
      <c r="O538" s="24">
        <f t="shared" si="47"/>
        <v>0</v>
      </c>
      <c r="P538" s="3"/>
      <c r="Q538" s="3"/>
      <c r="R538" s="3"/>
      <c r="S538" s="5"/>
      <c r="T538" s="3"/>
      <c r="U538" s="3"/>
      <c r="V538" s="6"/>
      <c r="W538" s="6"/>
      <c r="X538" s="6"/>
    </row>
    <row r="539" spans="8:24" ht="15.75" customHeight="1" x14ac:dyDescent="0.3">
      <c r="H539" s="29" t="e">
        <f>G539/(J538+$B$3)*100</f>
        <v>#VALUE!</v>
      </c>
      <c r="I539" s="2"/>
      <c r="J539" s="2" t="str">
        <f t="shared" si="43"/>
        <v/>
      </c>
      <c r="K539" s="2">
        <f>IF(J539&lt;MAX($J$14:$J539),J539-MAX($J$14:$J539),0)</f>
        <v>0</v>
      </c>
      <c r="L539" s="9" t="e">
        <f t="shared" si="44"/>
        <v>#VALUE!</v>
      </c>
      <c r="M539" s="3">
        <f t="shared" si="45"/>
        <v>52</v>
      </c>
      <c r="N539" s="3">
        <f t="shared" si="46"/>
        <v>52</v>
      </c>
      <c r="O539" s="24">
        <f t="shared" si="47"/>
        <v>0</v>
      </c>
      <c r="P539" s="3"/>
      <c r="Q539" s="3"/>
      <c r="R539" s="3"/>
      <c r="S539" s="5"/>
      <c r="T539" s="3"/>
      <c r="U539" s="3"/>
      <c r="V539" s="6"/>
      <c r="W539" s="6"/>
      <c r="X539" s="6"/>
    </row>
    <row r="540" spans="8:24" ht="15.75" customHeight="1" x14ac:dyDescent="0.3">
      <c r="H540" s="29" t="e">
        <f>G540/(J538+$B$3)*100</f>
        <v>#VALUE!</v>
      </c>
      <c r="I540" s="2"/>
      <c r="J540" s="2" t="str">
        <f t="shared" si="43"/>
        <v/>
      </c>
      <c r="K540" s="2">
        <f>IF(J540&lt;MAX($J$14:$J540),J540-MAX($J$14:$J540),0)</f>
        <v>0</v>
      </c>
      <c r="L540" s="9" t="e">
        <f t="shared" si="44"/>
        <v>#VALUE!</v>
      </c>
      <c r="M540" s="3">
        <f t="shared" si="45"/>
        <v>52</v>
      </c>
      <c r="N540" s="3">
        <f t="shared" si="46"/>
        <v>52</v>
      </c>
      <c r="O540" s="24">
        <f t="shared" si="47"/>
        <v>0</v>
      </c>
      <c r="P540" s="3"/>
      <c r="Q540" s="3"/>
      <c r="R540" s="3"/>
      <c r="S540" s="5"/>
      <c r="T540" s="3"/>
      <c r="U540" s="3"/>
      <c r="V540" s="6"/>
      <c r="W540" s="6"/>
      <c r="X540" s="6"/>
    </row>
    <row r="541" spans="8:24" ht="15.75" customHeight="1" x14ac:dyDescent="0.3">
      <c r="H541" s="29" t="e">
        <f>G541/(J540+$B$3)*100</f>
        <v>#VALUE!</v>
      </c>
      <c r="I541" s="2"/>
      <c r="J541" s="2" t="str">
        <f t="shared" si="43"/>
        <v/>
      </c>
      <c r="K541" s="2">
        <f>IF(J541&lt;MAX($J$14:$J541),J541-MAX($J$14:$J541),0)</f>
        <v>0</v>
      </c>
      <c r="L541" s="9" t="e">
        <f t="shared" si="44"/>
        <v>#VALUE!</v>
      </c>
      <c r="M541" s="3">
        <f t="shared" si="45"/>
        <v>52</v>
      </c>
      <c r="N541" s="3">
        <f t="shared" si="46"/>
        <v>52</v>
      </c>
      <c r="O541" s="24">
        <f t="shared" si="47"/>
        <v>0</v>
      </c>
      <c r="P541" s="3"/>
      <c r="Q541" s="3"/>
      <c r="R541" s="3"/>
      <c r="S541" s="5"/>
      <c r="T541" s="3"/>
      <c r="U541" s="3"/>
      <c r="V541" s="6"/>
      <c r="W541" s="6"/>
      <c r="X541" s="6"/>
    </row>
    <row r="542" spans="8:24" ht="15.75" customHeight="1" x14ac:dyDescent="0.3">
      <c r="H542" s="29" t="e">
        <f>G542/(J541+$B$3)*100</f>
        <v>#VALUE!</v>
      </c>
      <c r="I542" s="2"/>
      <c r="J542" s="2" t="str">
        <f t="shared" si="43"/>
        <v/>
      </c>
      <c r="K542" s="2">
        <f>IF(J542&lt;MAX($J$14:$J542),J542-MAX($J$14:$J542),0)</f>
        <v>0</v>
      </c>
      <c r="L542" s="9" t="e">
        <f t="shared" si="44"/>
        <v>#VALUE!</v>
      </c>
      <c r="M542" s="3">
        <f t="shared" si="45"/>
        <v>52</v>
      </c>
      <c r="N542" s="3">
        <f t="shared" si="46"/>
        <v>52</v>
      </c>
      <c r="O542" s="24">
        <f t="shared" si="47"/>
        <v>0</v>
      </c>
      <c r="P542" s="3"/>
      <c r="Q542" s="3"/>
      <c r="R542" s="3"/>
      <c r="S542" s="5"/>
      <c r="T542" s="3"/>
      <c r="U542" s="3"/>
      <c r="V542" s="6"/>
      <c r="W542" s="6"/>
      <c r="X542" s="6"/>
    </row>
    <row r="543" spans="8:24" ht="15.75" customHeight="1" x14ac:dyDescent="0.3">
      <c r="H543" s="29" t="e">
        <f>G543/(J542+$B$3)*100</f>
        <v>#VALUE!</v>
      </c>
      <c r="I543" s="2"/>
      <c r="J543" s="2" t="str">
        <f t="shared" si="43"/>
        <v/>
      </c>
      <c r="K543" s="2">
        <f>IF(J543&lt;MAX($J$14:$J543),J543-MAX($J$14:$J543),0)</f>
        <v>0</v>
      </c>
      <c r="L543" s="9" t="e">
        <f t="shared" si="44"/>
        <v>#VALUE!</v>
      </c>
      <c r="M543" s="3">
        <f t="shared" si="45"/>
        <v>52</v>
      </c>
      <c r="N543" s="3">
        <f t="shared" si="46"/>
        <v>52</v>
      </c>
      <c r="O543" s="24">
        <f t="shared" si="47"/>
        <v>0</v>
      </c>
      <c r="P543" s="3"/>
      <c r="Q543" s="3"/>
      <c r="R543" s="3"/>
      <c r="S543" s="5"/>
      <c r="T543" s="3"/>
      <c r="U543" s="3"/>
      <c r="V543" s="6"/>
      <c r="W543" s="6"/>
      <c r="X543" s="6"/>
    </row>
    <row r="544" spans="8:24" ht="15.75" customHeight="1" x14ac:dyDescent="0.3">
      <c r="H544" s="29" t="e">
        <f>G544/(J542+$B$3)*100</f>
        <v>#VALUE!</v>
      </c>
      <c r="I544" s="2"/>
      <c r="J544" s="2" t="str">
        <f t="shared" si="43"/>
        <v/>
      </c>
      <c r="K544" s="2">
        <f>IF(J544&lt;MAX($J$14:$J544),J544-MAX($J$14:$J544),0)</f>
        <v>0</v>
      </c>
      <c r="L544" s="9" t="e">
        <f t="shared" si="44"/>
        <v>#VALUE!</v>
      </c>
      <c r="M544" s="3">
        <f t="shared" si="45"/>
        <v>52</v>
      </c>
      <c r="N544" s="3">
        <f t="shared" si="46"/>
        <v>52</v>
      </c>
      <c r="O544" s="24">
        <f t="shared" si="47"/>
        <v>0</v>
      </c>
      <c r="P544" s="3"/>
      <c r="Q544" s="3"/>
      <c r="R544" s="3"/>
      <c r="S544" s="5"/>
      <c r="T544" s="3"/>
      <c r="U544" s="3"/>
      <c r="V544" s="6"/>
      <c r="W544" s="6"/>
      <c r="X544" s="6"/>
    </row>
    <row r="545" spans="8:24" ht="15.75" customHeight="1" x14ac:dyDescent="0.3">
      <c r="H545" s="29" t="e">
        <f>G545/(J544+$B$3)*100</f>
        <v>#VALUE!</v>
      </c>
      <c r="I545" s="2"/>
      <c r="J545" s="2" t="str">
        <f t="shared" si="43"/>
        <v/>
      </c>
      <c r="K545" s="2">
        <f>IF(J545&lt;MAX($J$14:$J545),J545-MAX($J$14:$J545),0)</f>
        <v>0</v>
      </c>
      <c r="L545" s="9" t="e">
        <f t="shared" si="44"/>
        <v>#VALUE!</v>
      </c>
      <c r="M545" s="3">
        <f t="shared" si="45"/>
        <v>52</v>
      </c>
      <c r="N545" s="3">
        <f t="shared" si="46"/>
        <v>52</v>
      </c>
      <c r="O545" s="24">
        <f t="shared" si="47"/>
        <v>0</v>
      </c>
      <c r="P545" s="3"/>
      <c r="Q545" s="3"/>
      <c r="R545" s="3"/>
      <c r="S545" s="5"/>
      <c r="T545" s="3"/>
      <c r="U545" s="3"/>
      <c r="V545" s="6"/>
      <c r="W545" s="6"/>
      <c r="X545" s="6"/>
    </row>
    <row r="546" spans="8:24" ht="15.75" customHeight="1" x14ac:dyDescent="0.3">
      <c r="H546" s="29" t="e">
        <f>G546/(J545+$B$3)*100</f>
        <v>#VALUE!</v>
      </c>
      <c r="I546" s="2"/>
      <c r="J546" s="2" t="str">
        <f t="shared" si="43"/>
        <v/>
      </c>
      <c r="K546" s="2">
        <f>IF(J546&lt;MAX($J$14:$J546),J546-MAX($J$14:$J546),0)</f>
        <v>0</v>
      </c>
      <c r="L546" s="9" t="e">
        <f t="shared" si="44"/>
        <v>#VALUE!</v>
      </c>
      <c r="M546" s="3">
        <f t="shared" si="45"/>
        <v>52</v>
      </c>
      <c r="N546" s="3">
        <f t="shared" si="46"/>
        <v>52</v>
      </c>
      <c r="O546" s="24">
        <f t="shared" si="47"/>
        <v>0</v>
      </c>
      <c r="P546" s="3"/>
      <c r="Q546" s="3"/>
      <c r="R546" s="3"/>
      <c r="S546" s="5"/>
      <c r="T546" s="3"/>
      <c r="U546" s="3"/>
      <c r="V546" s="6"/>
      <c r="W546" s="6"/>
      <c r="X546" s="6"/>
    </row>
    <row r="547" spans="8:24" ht="15.75" customHeight="1" x14ac:dyDescent="0.3">
      <c r="H547" s="29" t="e">
        <f>G547/(J546+$B$3)*100</f>
        <v>#VALUE!</v>
      </c>
      <c r="I547" s="2"/>
      <c r="J547" s="2" t="str">
        <f t="shared" si="43"/>
        <v/>
      </c>
      <c r="K547" s="2">
        <f>IF(J547&lt;MAX($J$14:$J547),J547-MAX($J$14:$J547),0)</f>
        <v>0</v>
      </c>
      <c r="L547" s="9" t="e">
        <f t="shared" si="44"/>
        <v>#VALUE!</v>
      </c>
      <c r="M547" s="3">
        <f t="shared" si="45"/>
        <v>52</v>
      </c>
      <c r="N547" s="3">
        <f t="shared" si="46"/>
        <v>52</v>
      </c>
      <c r="O547" s="24">
        <f t="shared" si="47"/>
        <v>0</v>
      </c>
      <c r="P547" s="3"/>
      <c r="Q547" s="3"/>
      <c r="R547" s="3"/>
      <c r="S547" s="5"/>
      <c r="T547" s="3"/>
      <c r="U547" s="3"/>
      <c r="V547" s="6"/>
      <c r="W547" s="6"/>
      <c r="X547" s="6"/>
    </row>
    <row r="548" spans="8:24" ht="15.75" customHeight="1" x14ac:dyDescent="0.3">
      <c r="H548" s="29" t="e">
        <f>G548/(J546+$B$3)*100</f>
        <v>#VALUE!</v>
      </c>
      <c r="I548" s="2"/>
      <c r="J548" s="2" t="str">
        <f t="shared" si="43"/>
        <v/>
      </c>
      <c r="K548" s="2">
        <f>IF(J548&lt;MAX($J$14:$J548),J548-MAX($J$14:$J548),0)</f>
        <v>0</v>
      </c>
      <c r="L548" s="9" t="e">
        <f t="shared" si="44"/>
        <v>#VALUE!</v>
      </c>
      <c r="M548" s="3">
        <f t="shared" si="45"/>
        <v>52</v>
      </c>
      <c r="N548" s="3">
        <f t="shared" si="46"/>
        <v>52</v>
      </c>
      <c r="O548" s="24">
        <f t="shared" si="47"/>
        <v>0</v>
      </c>
      <c r="P548" s="3"/>
      <c r="Q548" s="3"/>
      <c r="R548" s="3"/>
      <c r="S548" s="5"/>
      <c r="T548" s="3"/>
      <c r="U548" s="3"/>
      <c r="V548" s="6"/>
      <c r="W548" s="6"/>
      <c r="X548" s="6"/>
    </row>
    <row r="549" spans="8:24" ht="15.75" customHeight="1" x14ac:dyDescent="0.3">
      <c r="H549" s="29" t="e">
        <f>G549/(J548+$B$3)*100</f>
        <v>#VALUE!</v>
      </c>
      <c r="I549" s="2"/>
      <c r="J549" s="2" t="str">
        <f t="shared" si="43"/>
        <v/>
      </c>
      <c r="K549" s="2">
        <f>IF(J549&lt;MAX($J$14:$J549),J549-MAX($J$14:$J549),0)</f>
        <v>0</v>
      </c>
      <c r="L549" s="9" t="e">
        <f t="shared" si="44"/>
        <v>#VALUE!</v>
      </c>
      <c r="M549" s="3">
        <f t="shared" si="45"/>
        <v>52</v>
      </c>
      <c r="N549" s="3">
        <f t="shared" si="46"/>
        <v>52</v>
      </c>
      <c r="O549" s="24">
        <f t="shared" si="47"/>
        <v>0</v>
      </c>
      <c r="P549" s="3"/>
      <c r="Q549" s="3"/>
      <c r="R549" s="3"/>
      <c r="S549" s="5"/>
      <c r="T549" s="3"/>
      <c r="U549" s="3"/>
      <c r="V549" s="6"/>
      <c r="W549" s="6"/>
      <c r="X549" s="6"/>
    </row>
    <row r="550" spans="8:24" ht="15.75" customHeight="1" x14ac:dyDescent="0.3">
      <c r="H550" s="29" t="e">
        <f>G550/(J549+$B$3)*100</f>
        <v>#VALUE!</v>
      </c>
      <c r="I550" s="2"/>
      <c r="J550" s="2" t="str">
        <f t="shared" si="43"/>
        <v/>
      </c>
      <c r="K550" s="2">
        <f>IF(J550&lt;MAX($J$14:$J550),J550-MAX($J$14:$J550),0)</f>
        <v>0</v>
      </c>
      <c r="L550" s="9" t="e">
        <f t="shared" si="44"/>
        <v>#VALUE!</v>
      </c>
      <c r="M550" s="3">
        <f t="shared" si="45"/>
        <v>52</v>
      </c>
      <c r="N550" s="3">
        <f t="shared" si="46"/>
        <v>52</v>
      </c>
      <c r="O550" s="24">
        <f t="shared" si="47"/>
        <v>0</v>
      </c>
      <c r="P550" s="3"/>
      <c r="Q550" s="3"/>
      <c r="R550" s="3"/>
      <c r="S550" s="5"/>
      <c r="T550" s="3"/>
      <c r="U550" s="3"/>
      <c r="V550" s="6"/>
      <c r="W550" s="6"/>
      <c r="X550" s="6"/>
    </row>
    <row r="551" spans="8:24" ht="15.75" customHeight="1" x14ac:dyDescent="0.3">
      <c r="H551" s="29" t="e">
        <f>G551/(J550+$B$3)*100</f>
        <v>#VALUE!</v>
      </c>
      <c r="I551" s="2"/>
      <c r="J551" s="2" t="str">
        <f t="shared" si="43"/>
        <v/>
      </c>
      <c r="K551" s="2">
        <f>IF(J551&lt;MAX($J$14:$J551),J551-MAX($J$14:$J551),0)</f>
        <v>0</v>
      </c>
      <c r="L551" s="9" t="e">
        <f t="shared" si="44"/>
        <v>#VALUE!</v>
      </c>
      <c r="M551" s="3">
        <f t="shared" si="45"/>
        <v>52</v>
      </c>
      <c r="N551" s="3">
        <f t="shared" si="46"/>
        <v>52</v>
      </c>
      <c r="O551" s="24">
        <f t="shared" si="47"/>
        <v>0</v>
      </c>
      <c r="P551" s="3"/>
      <c r="Q551" s="3"/>
      <c r="R551" s="3"/>
      <c r="S551" s="5"/>
      <c r="T551" s="3"/>
      <c r="U551" s="3"/>
      <c r="V551" s="6"/>
      <c r="W551" s="6"/>
      <c r="X551" s="6"/>
    </row>
    <row r="552" spans="8:24" ht="15.75" customHeight="1" x14ac:dyDescent="0.3">
      <c r="H552" s="29" t="e">
        <f>G552/(J550+$B$3)*100</f>
        <v>#VALUE!</v>
      </c>
      <c r="I552" s="2"/>
      <c r="J552" s="2" t="str">
        <f t="shared" si="43"/>
        <v/>
      </c>
      <c r="K552" s="2">
        <f>IF(J552&lt;MAX($J$14:$J552),J552-MAX($J$14:$J552),0)</f>
        <v>0</v>
      </c>
      <c r="L552" s="9" t="e">
        <f t="shared" si="44"/>
        <v>#VALUE!</v>
      </c>
      <c r="M552" s="3">
        <f t="shared" si="45"/>
        <v>52</v>
      </c>
      <c r="N552" s="3">
        <f t="shared" si="46"/>
        <v>52</v>
      </c>
      <c r="O552" s="24">
        <f t="shared" si="47"/>
        <v>0</v>
      </c>
      <c r="P552" s="3"/>
      <c r="Q552" s="3"/>
      <c r="R552" s="3"/>
      <c r="S552" s="5"/>
      <c r="T552" s="3"/>
      <c r="U552" s="3"/>
      <c r="V552" s="6"/>
      <c r="W552" s="6"/>
      <c r="X552" s="6"/>
    </row>
    <row r="553" spans="8:24" ht="15.75" customHeight="1" x14ac:dyDescent="0.3">
      <c r="H553" s="29" t="e">
        <f>G553/(J552+$B$3)*100</f>
        <v>#VALUE!</v>
      </c>
      <c r="I553" s="2"/>
      <c r="J553" s="2" t="str">
        <f t="shared" si="43"/>
        <v/>
      </c>
      <c r="K553" s="2">
        <f>IF(J553&lt;MAX($J$14:$J553),J553-MAX($J$14:$J553),0)</f>
        <v>0</v>
      </c>
      <c r="L553" s="9" t="e">
        <f t="shared" si="44"/>
        <v>#VALUE!</v>
      </c>
      <c r="M553" s="3">
        <f t="shared" si="45"/>
        <v>52</v>
      </c>
      <c r="N553" s="3">
        <f t="shared" si="46"/>
        <v>52</v>
      </c>
      <c r="O553" s="24">
        <f t="shared" si="47"/>
        <v>0</v>
      </c>
      <c r="P553" s="3"/>
      <c r="Q553" s="3"/>
      <c r="R553" s="3"/>
      <c r="S553" s="5"/>
      <c r="T553" s="3"/>
      <c r="U553" s="3"/>
      <c r="V553" s="6"/>
      <c r="W553" s="6"/>
      <c r="X553" s="6"/>
    </row>
    <row r="554" spans="8:24" ht="15.75" customHeight="1" x14ac:dyDescent="0.3">
      <c r="H554" s="29" t="e">
        <f>G554/(J553+$B$3)*100</f>
        <v>#VALUE!</v>
      </c>
      <c r="I554" s="2"/>
      <c r="J554" s="2" t="str">
        <f t="shared" si="43"/>
        <v/>
      </c>
      <c r="K554" s="2">
        <f>IF(J554&lt;MAX($J$14:$J554),J554-MAX($J$14:$J554),0)</f>
        <v>0</v>
      </c>
      <c r="L554" s="9" t="e">
        <f t="shared" si="44"/>
        <v>#VALUE!</v>
      </c>
      <c r="M554" s="3">
        <f t="shared" si="45"/>
        <v>52</v>
      </c>
      <c r="N554" s="3">
        <f t="shared" si="46"/>
        <v>52</v>
      </c>
      <c r="O554" s="24">
        <f t="shared" si="47"/>
        <v>0</v>
      </c>
      <c r="P554" s="3"/>
      <c r="Q554" s="3"/>
      <c r="R554" s="3"/>
      <c r="S554" s="5"/>
      <c r="T554" s="3"/>
      <c r="U554" s="3"/>
      <c r="V554" s="6"/>
      <c r="W554" s="6"/>
      <c r="X554" s="6"/>
    </row>
    <row r="555" spans="8:24" ht="15.75" customHeight="1" x14ac:dyDescent="0.3">
      <c r="H555" s="29" t="e">
        <f>G555/(J554+$B$3)*100</f>
        <v>#VALUE!</v>
      </c>
      <c r="I555" s="2"/>
      <c r="J555" s="2" t="str">
        <f t="shared" si="43"/>
        <v/>
      </c>
      <c r="K555" s="2">
        <f>IF(J555&lt;MAX($J$14:$J555),J555-MAX($J$14:$J555),0)</f>
        <v>0</v>
      </c>
      <c r="L555" s="9" t="e">
        <f t="shared" si="44"/>
        <v>#VALUE!</v>
      </c>
      <c r="M555" s="3">
        <f t="shared" si="45"/>
        <v>52</v>
      </c>
      <c r="N555" s="3">
        <f t="shared" si="46"/>
        <v>52</v>
      </c>
      <c r="O555" s="24">
        <f t="shared" si="47"/>
        <v>0</v>
      </c>
      <c r="P555" s="3"/>
      <c r="Q555" s="3"/>
      <c r="R555" s="3"/>
      <c r="S555" s="5"/>
      <c r="T555" s="3"/>
      <c r="U555" s="3"/>
      <c r="V555" s="6"/>
      <c r="W555" s="6"/>
      <c r="X555" s="6"/>
    </row>
    <row r="556" spans="8:24" ht="15.75" customHeight="1" x14ac:dyDescent="0.3">
      <c r="H556" s="29" t="e">
        <f>G556/(J554+$B$3)*100</f>
        <v>#VALUE!</v>
      </c>
      <c r="I556" s="2"/>
      <c r="J556" s="2" t="str">
        <f t="shared" si="43"/>
        <v/>
      </c>
      <c r="K556" s="2">
        <f>IF(J556&lt;MAX($J$14:$J556),J556-MAX($J$14:$J556),0)</f>
        <v>0</v>
      </c>
      <c r="L556" s="9" t="e">
        <f t="shared" si="44"/>
        <v>#VALUE!</v>
      </c>
      <c r="M556" s="3">
        <f t="shared" si="45"/>
        <v>52</v>
      </c>
      <c r="N556" s="3">
        <f t="shared" si="46"/>
        <v>52</v>
      </c>
      <c r="O556" s="24">
        <f t="shared" si="47"/>
        <v>0</v>
      </c>
      <c r="P556" s="3"/>
      <c r="Q556" s="3"/>
      <c r="R556" s="3"/>
      <c r="S556" s="5"/>
      <c r="T556" s="3"/>
      <c r="U556" s="3"/>
      <c r="V556" s="6"/>
      <c r="W556" s="6"/>
      <c r="X556" s="6"/>
    </row>
    <row r="557" spans="8:24" ht="15.75" customHeight="1" x14ac:dyDescent="0.3">
      <c r="H557" s="29" t="e">
        <f>G557/(J556+$B$3)*100</f>
        <v>#VALUE!</v>
      </c>
      <c r="I557" s="2"/>
      <c r="J557" s="2" t="str">
        <f t="shared" si="43"/>
        <v/>
      </c>
      <c r="K557" s="2">
        <f>IF(J557&lt;MAX($J$14:$J557),J557-MAX($J$14:$J557),0)</f>
        <v>0</v>
      </c>
      <c r="L557" s="9" t="e">
        <f t="shared" si="44"/>
        <v>#VALUE!</v>
      </c>
      <c r="M557" s="3">
        <f t="shared" si="45"/>
        <v>52</v>
      </c>
      <c r="N557" s="3">
        <f t="shared" si="46"/>
        <v>52</v>
      </c>
      <c r="O557" s="24">
        <f t="shared" si="47"/>
        <v>0</v>
      </c>
      <c r="P557" s="3"/>
      <c r="Q557" s="3"/>
      <c r="R557" s="3"/>
      <c r="S557" s="5"/>
      <c r="T557" s="3"/>
      <c r="U557" s="3"/>
      <c r="V557" s="6"/>
      <c r="W557" s="6"/>
      <c r="X557" s="6"/>
    </row>
    <row r="558" spans="8:24" ht="15.75" customHeight="1" x14ac:dyDescent="0.3">
      <c r="H558" s="29" t="e">
        <f>G558/(J557+$B$3)*100</f>
        <v>#VALUE!</v>
      </c>
      <c r="I558" s="2"/>
      <c r="J558" s="2" t="str">
        <f t="shared" si="43"/>
        <v/>
      </c>
      <c r="K558" s="2">
        <f>IF(J558&lt;MAX($J$14:$J558),J558-MAX($J$14:$J558),0)</f>
        <v>0</v>
      </c>
      <c r="L558" s="9" t="e">
        <f t="shared" si="44"/>
        <v>#VALUE!</v>
      </c>
      <c r="M558" s="3">
        <f t="shared" si="45"/>
        <v>52</v>
      </c>
      <c r="N558" s="3">
        <f t="shared" si="46"/>
        <v>52</v>
      </c>
      <c r="O558" s="24">
        <f t="shared" si="47"/>
        <v>0</v>
      </c>
      <c r="P558" s="3"/>
      <c r="Q558" s="3"/>
      <c r="R558" s="3"/>
      <c r="S558" s="5"/>
      <c r="T558" s="3"/>
      <c r="U558" s="3"/>
      <c r="V558" s="6"/>
      <c r="W558" s="6"/>
      <c r="X558" s="6"/>
    </row>
    <row r="559" spans="8:24" ht="15.75" customHeight="1" x14ac:dyDescent="0.3">
      <c r="H559" s="29" t="e">
        <f>G559/(J558+$B$3)*100</f>
        <v>#VALUE!</v>
      </c>
      <c r="I559" s="2"/>
      <c r="J559" s="2" t="str">
        <f t="shared" si="43"/>
        <v/>
      </c>
      <c r="K559" s="2">
        <f>IF(J559&lt;MAX($J$14:$J559),J559-MAX($J$14:$J559),0)</f>
        <v>0</v>
      </c>
      <c r="L559" s="9" t="e">
        <f t="shared" si="44"/>
        <v>#VALUE!</v>
      </c>
      <c r="M559" s="3">
        <f t="shared" si="45"/>
        <v>52</v>
      </c>
      <c r="N559" s="3">
        <f t="shared" si="46"/>
        <v>52</v>
      </c>
      <c r="O559" s="24">
        <f t="shared" si="47"/>
        <v>0</v>
      </c>
      <c r="P559" s="3"/>
      <c r="Q559" s="3"/>
      <c r="R559" s="3"/>
      <c r="S559" s="5"/>
      <c r="T559" s="3"/>
      <c r="U559" s="3"/>
      <c r="V559" s="6"/>
      <c r="W559" s="6"/>
      <c r="X559" s="6"/>
    </row>
    <row r="560" spans="8:24" ht="15.75" customHeight="1" x14ac:dyDescent="0.3">
      <c r="H560" s="29" t="e">
        <f>G560/(J558+$B$3)*100</f>
        <v>#VALUE!</v>
      </c>
      <c r="I560" s="2"/>
      <c r="J560" s="2" t="str">
        <f t="shared" si="43"/>
        <v/>
      </c>
      <c r="K560" s="2">
        <f>IF(J560&lt;MAX($J$14:$J560),J560-MAX($J$14:$J560),0)</f>
        <v>0</v>
      </c>
      <c r="L560" s="9" t="e">
        <f t="shared" si="44"/>
        <v>#VALUE!</v>
      </c>
      <c r="M560" s="3">
        <f t="shared" si="45"/>
        <v>52</v>
      </c>
      <c r="N560" s="3">
        <f t="shared" si="46"/>
        <v>52</v>
      </c>
      <c r="O560" s="24">
        <f t="shared" si="47"/>
        <v>0</v>
      </c>
      <c r="P560" s="3"/>
      <c r="Q560" s="3"/>
      <c r="R560" s="3"/>
      <c r="S560" s="5"/>
      <c r="T560" s="3"/>
      <c r="U560" s="3"/>
      <c r="V560" s="6"/>
      <c r="W560" s="6"/>
      <c r="X560" s="6"/>
    </row>
    <row r="561" spans="8:24" ht="15.75" customHeight="1" x14ac:dyDescent="0.3">
      <c r="H561" s="29" t="e">
        <f>G561/(J560+$B$3)*100</f>
        <v>#VALUE!</v>
      </c>
      <c r="I561" s="2"/>
      <c r="J561" s="2" t="str">
        <f t="shared" si="43"/>
        <v/>
      </c>
      <c r="K561" s="2">
        <f>IF(J561&lt;MAX($J$14:$J561),J561-MAX($J$14:$J561),0)</f>
        <v>0</v>
      </c>
      <c r="L561" s="9" t="e">
        <f t="shared" si="44"/>
        <v>#VALUE!</v>
      </c>
      <c r="M561" s="3">
        <f t="shared" si="45"/>
        <v>52</v>
      </c>
      <c r="N561" s="3">
        <f t="shared" si="46"/>
        <v>52</v>
      </c>
      <c r="O561" s="24">
        <f t="shared" si="47"/>
        <v>0</v>
      </c>
      <c r="P561" s="3"/>
      <c r="Q561" s="3"/>
      <c r="R561" s="3"/>
      <c r="S561" s="5"/>
      <c r="T561" s="3"/>
      <c r="U561" s="3"/>
      <c r="V561" s="6"/>
      <c r="W561" s="6"/>
      <c r="X561" s="6"/>
    </row>
    <row r="562" spans="8:24" ht="15.75" customHeight="1" x14ac:dyDescent="0.3">
      <c r="H562" s="29" t="e">
        <f>G562/(J561+$B$3)*100</f>
        <v>#VALUE!</v>
      </c>
      <c r="I562" s="2"/>
      <c r="J562" s="2" t="str">
        <f t="shared" si="43"/>
        <v/>
      </c>
      <c r="K562" s="2">
        <f>IF(J562&lt;MAX($J$14:$J562),J562-MAX($J$14:$J562),0)</f>
        <v>0</v>
      </c>
      <c r="L562" s="9" t="e">
        <f t="shared" si="44"/>
        <v>#VALUE!</v>
      </c>
      <c r="M562" s="3">
        <f t="shared" si="45"/>
        <v>52</v>
      </c>
      <c r="N562" s="3">
        <f t="shared" si="46"/>
        <v>52</v>
      </c>
      <c r="O562" s="24">
        <f t="shared" si="47"/>
        <v>0</v>
      </c>
      <c r="P562" s="3"/>
      <c r="Q562" s="3"/>
      <c r="R562" s="3"/>
      <c r="S562" s="5"/>
      <c r="T562" s="3"/>
      <c r="U562" s="3"/>
      <c r="V562" s="6"/>
      <c r="W562" s="6"/>
      <c r="X562" s="6"/>
    </row>
    <row r="563" spans="8:24" ht="15.75" customHeight="1" x14ac:dyDescent="0.3">
      <c r="H563" s="29" t="e">
        <f>G563/(J562+$B$3)*100</f>
        <v>#VALUE!</v>
      </c>
      <c r="I563" s="2"/>
      <c r="J563" s="2" t="str">
        <f t="shared" si="43"/>
        <v/>
      </c>
      <c r="K563" s="2">
        <f>IF(J563&lt;MAX($J$14:$J563),J563-MAX($J$14:$J563),0)</f>
        <v>0</v>
      </c>
      <c r="L563" s="9" t="e">
        <f t="shared" si="44"/>
        <v>#VALUE!</v>
      </c>
      <c r="M563" s="3">
        <f t="shared" si="45"/>
        <v>52</v>
      </c>
      <c r="N563" s="3">
        <f t="shared" si="46"/>
        <v>52</v>
      </c>
      <c r="O563" s="24">
        <f t="shared" si="47"/>
        <v>0</v>
      </c>
      <c r="P563" s="3"/>
      <c r="Q563" s="3"/>
      <c r="R563" s="3"/>
      <c r="S563" s="5"/>
      <c r="T563" s="3"/>
      <c r="U563" s="3"/>
      <c r="V563" s="6"/>
      <c r="W563" s="6"/>
      <c r="X563" s="6"/>
    </row>
    <row r="564" spans="8:24" ht="15.75" customHeight="1" x14ac:dyDescent="0.3">
      <c r="H564" s="29" t="e">
        <f>G564/(J562+$B$3)*100</f>
        <v>#VALUE!</v>
      </c>
      <c r="I564" s="2"/>
      <c r="J564" s="2" t="str">
        <f t="shared" si="43"/>
        <v/>
      </c>
      <c r="K564" s="2">
        <f>IF(J564&lt;MAX($J$14:$J564),J564-MAX($J$14:$J564),0)</f>
        <v>0</v>
      </c>
      <c r="L564" s="9" t="e">
        <f t="shared" si="44"/>
        <v>#VALUE!</v>
      </c>
      <c r="M564" s="3">
        <f t="shared" si="45"/>
        <v>52</v>
      </c>
      <c r="N564" s="3">
        <f t="shared" si="46"/>
        <v>52</v>
      </c>
      <c r="O564" s="24">
        <f t="shared" si="47"/>
        <v>0</v>
      </c>
      <c r="P564" s="3"/>
      <c r="Q564" s="3"/>
      <c r="R564" s="3"/>
      <c r="S564" s="5"/>
      <c r="T564" s="3"/>
      <c r="U564" s="3"/>
      <c r="V564" s="6"/>
      <c r="W564" s="6"/>
      <c r="X564" s="6"/>
    </row>
    <row r="565" spans="8:24" ht="15.75" customHeight="1" x14ac:dyDescent="0.3">
      <c r="H565" s="29" t="e">
        <f>G565/(J564+$B$3)*100</f>
        <v>#VALUE!</v>
      </c>
      <c r="I565" s="2"/>
      <c r="J565" s="2" t="str">
        <f t="shared" si="43"/>
        <v/>
      </c>
      <c r="K565" s="2">
        <f>IF(J565&lt;MAX($J$14:$J565),J565-MAX($J$14:$J565),0)</f>
        <v>0</v>
      </c>
      <c r="L565" s="9" t="e">
        <f t="shared" si="44"/>
        <v>#VALUE!</v>
      </c>
      <c r="M565" s="3">
        <f t="shared" si="45"/>
        <v>52</v>
      </c>
      <c r="N565" s="3">
        <f t="shared" si="46"/>
        <v>52</v>
      </c>
      <c r="O565" s="24">
        <f t="shared" si="47"/>
        <v>0</v>
      </c>
      <c r="P565" s="3"/>
      <c r="Q565" s="3"/>
      <c r="R565" s="3"/>
      <c r="S565" s="5"/>
      <c r="T565" s="3"/>
      <c r="U565" s="3"/>
      <c r="V565" s="6"/>
      <c r="W565" s="6"/>
      <c r="X565" s="6"/>
    </row>
    <row r="566" spans="8:24" ht="15.75" customHeight="1" x14ac:dyDescent="0.3">
      <c r="H566" s="29" t="e">
        <f>G566/(J565+$B$3)*100</f>
        <v>#VALUE!</v>
      </c>
      <c r="I566" s="2"/>
      <c r="J566" s="2" t="str">
        <f t="shared" si="43"/>
        <v/>
      </c>
      <c r="K566" s="2">
        <f>IF(J566&lt;MAX($J$14:$J566),J566-MAX($J$14:$J566),0)</f>
        <v>0</v>
      </c>
      <c r="L566" s="9" t="e">
        <f t="shared" si="44"/>
        <v>#VALUE!</v>
      </c>
      <c r="M566" s="3">
        <f t="shared" si="45"/>
        <v>52</v>
      </c>
      <c r="N566" s="3">
        <f t="shared" si="46"/>
        <v>52</v>
      </c>
      <c r="O566" s="24">
        <f t="shared" si="47"/>
        <v>0</v>
      </c>
      <c r="P566" s="3"/>
      <c r="Q566" s="3"/>
      <c r="R566" s="3"/>
      <c r="S566" s="5"/>
      <c r="T566" s="3"/>
      <c r="U566" s="3"/>
      <c r="V566" s="6"/>
      <c r="W566" s="6"/>
      <c r="X566" s="6"/>
    </row>
    <row r="567" spans="8:24" ht="15.75" customHeight="1" x14ac:dyDescent="0.3">
      <c r="H567" s="29" t="e">
        <f>G567/(J566+$B$3)*100</f>
        <v>#VALUE!</v>
      </c>
      <c r="I567" s="2"/>
      <c r="J567" s="2" t="str">
        <f t="shared" si="43"/>
        <v/>
      </c>
      <c r="K567" s="2">
        <f>IF(J567&lt;MAX($J$14:$J567),J567-MAX($J$14:$J567),0)</f>
        <v>0</v>
      </c>
      <c r="L567" s="9" t="e">
        <f t="shared" si="44"/>
        <v>#VALUE!</v>
      </c>
      <c r="M567" s="3">
        <f t="shared" si="45"/>
        <v>52</v>
      </c>
      <c r="N567" s="3">
        <f t="shared" si="46"/>
        <v>52</v>
      </c>
      <c r="O567" s="24">
        <f t="shared" si="47"/>
        <v>0</v>
      </c>
      <c r="P567" s="3"/>
      <c r="Q567" s="3"/>
      <c r="R567" s="3"/>
      <c r="S567" s="5"/>
      <c r="T567" s="3"/>
      <c r="U567" s="3"/>
      <c r="V567" s="6"/>
      <c r="W567" s="6"/>
      <c r="X567" s="6"/>
    </row>
    <row r="568" spans="8:24" ht="15.75" customHeight="1" x14ac:dyDescent="0.3">
      <c r="H568" s="29" t="e">
        <f>G568/(J566+$B$3)*100</f>
        <v>#VALUE!</v>
      </c>
      <c r="I568" s="2"/>
      <c r="J568" s="2" t="str">
        <f t="shared" si="43"/>
        <v/>
      </c>
      <c r="K568" s="2">
        <f>IF(J568&lt;MAX($J$14:$J568),J568-MAX($J$14:$J568),0)</f>
        <v>0</v>
      </c>
      <c r="L568" s="9" t="e">
        <f t="shared" si="44"/>
        <v>#VALUE!</v>
      </c>
      <c r="M568" s="3">
        <f t="shared" si="45"/>
        <v>52</v>
      </c>
      <c r="N568" s="3">
        <f t="shared" si="46"/>
        <v>52</v>
      </c>
      <c r="O568" s="24">
        <f t="shared" si="47"/>
        <v>0</v>
      </c>
      <c r="P568" s="3"/>
      <c r="Q568" s="3"/>
      <c r="R568" s="3"/>
      <c r="S568" s="5"/>
      <c r="T568" s="3"/>
      <c r="U568" s="3"/>
      <c r="V568" s="6"/>
      <c r="W568" s="6"/>
      <c r="X568" s="6"/>
    </row>
    <row r="569" spans="8:24" ht="15.75" customHeight="1" x14ac:dyDescent="0.3">
      <c r="H569" s="29" t="e">
        <f>G569/(J568+$B$3)*100</f>
        <v>#VALUE!</v>
      </c>
      <c r="I569" s="2"/>
      <c r="J569" s="2" t="str">
        <f t="shared" si="43"/>
        <v/>
      </c>
      <c r="K569" s="2">
        <f>IF(J569&lt;MAX($J$14:$J569),J569-MAX($J$14:$J569),0)</f>
        <v>0</v>
      </c>
      <c r="L569" s="9" t="e">
        <f t="shared" si="44"/>
        <v>#VALUE!</v>
      </c>
      <c r="M569" s="3">
        <f t="shared" si="45"/>
        <v>52</v>
      </c>
      <c r="N569" s="3">
        <f t="shared" si="46"/>
        <v>52</v>
      </c>
      <c r="O569" s="24">
        <f t="shared" si="47"/>
        <v>0</v>
      </c>
      <c r="P569" s="3"/>
      <c r="Q569" s="3"/>
      <c r="R569" s="3"/>
      <c r="S569" s="5"/>
      <c r="T569" s="3"/>
      <c r="U569" s="3"/>
      <c r="V569" s="6"/>
      <c r="W569" s="6"/>
      <c r="X569" s="6"/>
    </row>
    <row r="570" spans="8:24" ht="15.75" customHeight="1" x14ac:dyDescent="0.3">
      <c r="H570" s="29" t="e">
        <f>G570/(J569+$B$3)*100</f>
        <v>#VALUE!</v>
      </c>
      <c r="I570" s="2"/>
      <c r="J570" s="2" t="str">
        <f t="shared" si="43"/>
        <v/>
      </c>
      <c r="K570" s="2">
        <f>IF(J570&lt;MAX($J$14:$J570),J570-MAX($J$14:$J570),0)</f>
        <v>0</v>
      </c>
      <c r="L570" s="9" t="e">
        <f t="shared" si="44"/>
        <v>#VALUE!</v>
      </c>
      <c r="M570" s="3">
        <f t="shared" si="45"/>
        <v>52</v>
      </c>
      <c r="N570" s="3">
        <f t="shared" si="46"/>
        <v>52</v>
      </c>
      <c r="O570" s="24">
        <f t="shared" si="47"/>
        <v>0</v>
      </c>
      <c r="P570" s="3"/>
      <c r="Q570" s="3"/>
      <c r="R570" s="3"/>
      <c r="S570" s="5"/>
      <c r="T570" s="3"/>
      <c r="U570" s="3"/>
      <c r="V570" s="6"/>
      <c r="W570" s="6"/>
      <c r="X570" s="6"/>
    </row>
    <row r="571" spans="8:24" ht="15.75" customHeight="1" x14ac:dyDescent="0.3">
      <c r="H571" s="29" t="e">
        <f>G571/(J570+$B$3)*100</f>
        <v>#VALUE!</v>
      </c>
      <c r="I571" s="2"/>
      <c r="J571" s="2" t="str">
        <f t="shared" si="43"/>
        <v/>
      </c>
      <c r="K571" s="2">
        <f>IF(J571&lt;MAX($J$14:$J571),J571-MAX($J$14:$J571),0)</f>
        <v>0</v>
      </c>
      <c r="L571" s="9" t="e">
        <f t="shared" si="44"/>
        <v>#VALUE!</v>
      </c>
      <c r="M571" s="3">
        <f t="shared" si="45"/>
        <v>52</v>
      </c>
      <c r="N571" s="3">
        <f t="shared" si="46"/>
        <v>52</v>
      </c>
      <c r="O571" s="24">
        <f t="shared" si="47"/>
        <v>0</v>
      </c>
      <c r="P571" s="3"/>
      <c r="Q571" s="3"/>
      <c r="R571" s="3"/>
      <c r="S571" s="5"/>
      <c r="T571" s="3"/>
      <c r="U571" s="3"/>
      <c r="V571" s="6"/>
      <c r="W571" s="6"/>
      <c r="X571" s="6"/>
    </row>
    <row r="572" spans="8:24" ht="15.75" customHeight="1" x14ac:dyDescent="0.3">
      <c r="H572" s="29" t="e">
        <f>G572/(J570+$B$3)*100</f>
        <v>#VALUE!</v>
      </c>
      <c r="I572" s="2"/>
      <c r="J572" s="2" t="str">
        <f t="shared" si="43"/>
        <v/>
      </c>
      <c r="K572" s="2">
        <f>IF(J572&lt;MAX($J$14:$J572),J572-MAX($J$14:$J572),0)</f>
        <v>0</v>
      </c>
      <c r="L572" s="9" t="e">
        <f t="shared" si="44"/>
        <v>#VALUE!</v>
      </c>
      <c r="M572" s="3">
        <f t="shared" si="45"/>
        <v>52</v>
      </c>
      <c r="N572" s="3">
        <f t="shared" si="46"/>
        <v>52</v>
      </c>
      <c r="O572" s="24">
        <f t="shared" si="47"/>
        <v>0</v>
      </c>
      <c r="P572" s="3"/>
      <c r="Q572" s="3"/>
      <c r="R572" s="3"/>
      <c r="S572" s="5"/>
      <c r="T572" s="3"/>
      <c r="U572" s="3"/>
      <c r="V572" s="6"/>
      <c r="W572" s="6"/>
      <c r="X572" s="6"/>
    </row>
    <row r="573" spans="8:24" ht="15.75" customHeight="1" x14ac:dyDescent="0.3">
      <c r="H573" s="29" t="e">
        <f>G573/(J572+$B$3)*100</f>
        <v>#VALUE!</v>
      </c>
      <c r="I573" s="2"/>
      <c r="J573" s="2" t="str">
        <f t="shared" si="43"/>
        <v/>
      </c>
      <c r="K573" s="2">
        <f>IF(J573&lt;MAX($J$14:$J573),J573-MAX($J$14:$J573),0)</f>
        <v>0</v>
      </c>
      <c r="L573" s="9" t="e">
        <f t="shared" si="44"/>
        <v>#VALUE!</v>
      </c>
      <c r="M573" s="3">
        <f t="shared" si="45"/>
        <v>52</v>
      </c>
      <c r="N573" s="3">
        <f t="shared" si="46"/>
        <v>52</v>
      </c>
      <c r="O573" s="24">
        <f t="shared" si="47"/>
        <v>0</v>
      </c>
      <c r="P573" s="3"/>
      <c r="Q573" s="3"/>
      <c r="R573" s="3"/>
      <c r="S573" s="5"/>
      <c r="T573" s="3"/>
      <c r="U573" s="3"/>
      <c r="V573" s="6"/>
      <c r="W573" s="6"/>
      <c r="X573" s="6"/>
    </row>
    <row r="574" spans="8:24" ht="15.75" customHeight="1" x14ac:dyDescent="0.3">
      <c r="H574" s="29" t="e">
        <f>G574/(J573+$B$3)*100</f>
        <v>#VALUE!</v>
      </c>
      <c r="I574" s="2"/>
      <c r="J574" s="2" t="str">
        <f t="shared" si="43"/>
        <v/>
      </c>
      <c r="K574" s="2">
        <f>IF(J574&lt;MAX($J$14:$J574),J574-MAX($J$14:$J574),0)</f>
        <v>0</v>
      </c>
      <c r="L574" s="9" t="e">
        <f t="shared" si="44"/>
        <v>#VALUE!</v>
      </c>
      <c r="M574" s="3">
        <f t="shared" si="45"/>
        <v>52</v>
      </c>
      <c r="N574" s="3">
        <f t="shared" si="46"/>
        <v>52</v>
      </c>
      <c r="O574" s="24">
        <f t="shared" si="47"/>
        <v>0</v>
      </c>
      <c r="P574" s="3"/>
      <c r="Q574" s="3"/>
      <c r="R574" s="3"/>
      <c r="S574" s="5"/>
      <c r="T574" s="3"/>
      <c r="U574" s="3"/>
      <c r="V574" s="6"/>
      <c r="W574" s="6"/>
      <c r="X574" s="6"/>
    </row>
    <row r="575" spans="8:24" ht="15.75" customHeight="1" x14ac:dyDescent="0.3">
      <c r="H575" s="29" t="e">
        <f>G575/(J574+$B$3)*100</f>
        <v>#VALUE!</v>
      </c>
      <c r="I575" s="2"/>
      <c r="J575" s="2" t="str">
        <f t="shared" si="43"/>
        <v/>
      </c>
      <c r="K575" s="2">
        <f>IF(J575&lt;MAX($J$14:$J575),J575-MAX($J$14:$J575),0)</f>
        <v>0</v>
      </c>
      <c r="L575" s="9" t="e">
        <f t="shared" si="44"/>
        <v>#VALUE!</v>
      </c>
      <c r="M575" s="3">
        <f t="shared" si="45"/>
        <v>52</v>
      </c>
      <c r="N575" s="3">
        <f t="shared" si="46"/>
        <v>52</v>
      </c>
      <c r="O575" s="24">
        <f t="shared" si="47"/>
        <v>0</v>
      </c>
      <c r="P575" s="3"/>
      <c r="Q575" s="3"/>
      <c r="R575" s="3"/>
      <c r="S575" s="5"/>
      <c r="T575" s="3"/>
      <c r="U575" s="3"/>
      <c r="V575" s="6"/>
      <c r="W575" s="6"/>
      <c r="X575" s="6"/>
    </row>
    <row r="576" spans="8:24" ht="15.75" customHeight="1" x14ac:dyDescent="0.3">
      <c r="H576" s="29" t="e">
        <f>G576/(J574+$B$3)*100</f>
        <v>#VALUE!</v>
      </c>
      <c r="I576" s="2"/>
      <c r="J576" s="2" t="str">
        <f t="shared" si="43"/>
        <v/>
      </c>
      <c r="K576" s="2">
        <f>IF(J576&lt;MAX($J$14:$J576),J576-MAX($J$14:$J576),0)</f>
        <v>0</v>
      </c>
      <c r="L576" s="9" t="e">
        <f t="shared" si="44"/>
        <v>#VALUE!</v>
      </c>
      <c r="M576" s="3">
        <f t="shared" si="45"/>
        <v>52</v>
      </c>
      <c r="N576" s="3">
        <f t="shared" si="46"/>
        <v>52</v>
      </c>
      <c r="O576" s="24">
        <f t="shared" si="47"/>
        <v>0</v>
      </c>
      <c r="P576" s="3"/>
      <c r="Q576" s="3"/>
      <c r="R576" s="3"/>
      <c r="S576" s="5"/>
      <c r="T576" s="3"/>
      <c r="U576" s="3"/>
      <c r="V576" s="6"/>
      <c r="W576" s="6"/>
      <c r="X576" s="6"/>
    </row>
    <row r="577" spans="8:24" ht="15.75" customHeight="1" x14ac:dyDescent="0.3">
      <c r="H577" s="29" t="e">
        <f>G577/(J576+$B$3)*100</f>
        <v>#VALUE!</v>
      </c>
      <c r="I577" s="2"/>
      <c r="J577" s="2" t="str">
        <f t="shared" si="43"/>
        <v/>
      </c>
      <c r="K577" s="2">
        <f>IF(J577&lt;MAX($J$14:$J577),J577-MAX($J$14:$J577),0)</f>
        <v>0</v>
      </c>
      <c r="L577" s="9" t="e">
        <f t="shared" si="44"/>
        <v>#VALUE!</v>
      </c>
      <c r="M577" s="3">
        <f t="shared" si="45"/>
        <v>52</v>
      </c>
      <c r="N577" s="3">
        <f t="shared" si="46"/>
        <v>52</v>
      </c>
      <c r="O577" s="24">
        <f t="shared" si="47"/>
        <v>0</v>
      </c>
      <c r="P577" s="3"/>
      <c r="Q577" s="3"/>
      <c r="R577" s="3"/>
      <c r="S577" s="5"/>
      <c r="T577" s="3"/>
      <c r="U577" s="3"/>
      <c r="V577" s="6"/>
      <c r="W577" s="6"/>
      <c r="X577" s="6"/>
    </row>
    <row r="578" spans="8:24" ht="15.75" customHeight="1" x14ac:dyDescent="0.3">
      <c r="H578" s="29" t="e">
        <f>G578/(J577+$B$3)*100</f>
        <v>#VALUE!</v>
      </c>
      <c r="I578" s="2"/>
      <c r="J578" s="2" t="str">
        <f t="shared" si="43"/>
        <v/>
      </c>
      <c r="K578" s="2">
        <f>IF(J578&lt;MAX($J$14:$J578),J578-MAX($J$14:$J578),0)</f>
        <v>0</v>
      </c>
      <c r="L578" s="9" t="e">
        <f t="shared" si="44"/>
        <v>#VALUE!</v>
      </c>
      <c r="M578" s="3">
        <f t="shared" si="45"/>
        <v>52</v>
      </c>
      <c r="N578" s="3">
        <f t="shared" si="46"/>
        <v>52</v>
      </c>
      <c r="O578" s="24">
        <f t="shared" si="47"/>
        <v>0</v>
      </c>
      <c r="P578" s="3"/>
      <c r="Q578" s="3"/>
      <c r="R578" s="3"/>
      <c r="S578" s="5"/>
      <c r="T578" s="3"/>
      <c r="U578" s="3"/>
      <c r="V578" s="6"/>
      <c r="W578" s="6"/>
      <c r="X578" s="6"/>
    </row>
    <row r="579" spans="8:24" ht="15.75" customHeight="1" x14ac:dyDescent="0.3">
      <c r="H579" s="29" t="e">
        <f>G579/(J578+$B$3)*100</f>
        <v>#VALUE!</v>
      </c>
      <c r="I579" s="2"/>
      <c r="J579" s="2" t="str">
        <f t="shared" si="43"/>
        <v/>
      </c>
      <c r="K579" s="2">
        <f>IF(J579&lt;MAX($J$14:$J579),J579-MAX($J$14:$J579),0)</f>
        <v>0</v>
      </c>
      <c r="L579" s="9" t="e">
        <f t="shared" si="44"/>
        <v>#VALUE!</v>
      </c>
      <c r="M579" s="3">
        <f t="shared" si="45"/>
        <v>52</v>
      </c>
      <c r="N579" s="3">
        <f t="shared" si="46"/>
        <v>52</v>
      </c>
      <c r="O579" s="24">
        <f t="shared" si="47"/>
        <v>0</v>
      </c>
      <c r="P579" s="3"/>
      <c r="Q579" s="3"/>
      <c r="R579" s="3"/>
      <c r="S579" s="5"/>
      <c r="T579" s="3"/>
      <c r="U579" s="3"/>
      <c r="V579" s="6"/>
      <c r="W579" s="6"/>
      <c r="X579" s="6"/>
    </row>
    <row r="580" spans="8:24" ht="15.75" customHeight="1" x14ac:dyDescent="0.3">
      <c r="H580" s="29" t="e">
        <f>G580/(J578+$B$3)*100</f>
        <v>#VALUE!</v>
      </c>
      <c r="I580" s="2"/>
      <c r="J580" s="2" t="str">
        <f t="shared" si="43"/>
        <v/>
      </c>
      <c r="K580" s="2">
        <f>IF(J580&lt;MAX($J$14:$J580),J580-MAX($J$14:$J580),0)</f>
        <v>0</v>
      </c>
      <c r="L580" s="9" t="e">
        <f t="shared" si="44"/>
        <v>#VALUE!</v>
      </c>
      <c r="M580" s="3">
        <f t="shared" si="45"/>
        <v>52</v>
      </c>
      <c r="N580" s="3">
        <f t="shared" si="46"/>
        <v>52</v>
      </c>
      <c r="O580" s="24">
        <f t="shared" si="47"/>
        <v>0</v>
      </c>
      <c r="P580" s="3"/>
      <c r="Q580" s="3"/>
      <c r="R580" s="3"/>
      <c r="S580" s="5"/>
      <c r="T580" s="3"/>
      <c r="U580" s="3"/>
      <c r="V580" s="6"/>
      <c r="W580" s="6"/>
      <c r="X580" s="6"/>
    </row>
    <row r="581" spans="8:24" ht="15.75" customHeight="1" x14ac:dyDescent="0.3">
      <c r="H581" s="29" t="e">
        <f>G581/(J580+$B$3)*100</f>
        <v>#VALUE!</v>
      </c>
      <c r="I581" s="2"/>
      <c r="J581" s="2" t="str">
        <f t="shared" si="43"/>
        <v/>
      </c>
      <c r="K581" s="2">
        <f>IF(J581&lt;MAX($J$14:$J581),J581-MAX($J$14:$J581),0)</f>
        <v>0</v>
      </c>
      <c r="L581" s="9" t="e">
        <f t="shared" si="44"/>
        <v>#VALUE!</v>
      </c>
      <c r="M581" s="3">
        <f t="shared" si="45"/>
        <v>52</v>
      </c>
      <c r="N581" s="3">
        <f t="shared" si="46"/>
        <v>52</v>
      </c>
      <c r="O581" s="24">
        <f t="shared" si="47"/>
        <v>0</v>
      </c>
      <c r="P581" s="3"/>
      <c r="Q581" s="3"/>
      <c r="R581" s="3"/>
      <c r="S581" s="5"/>
      <c r="T581" s="3"/>
      <c r="U581" s="3"/>
      <c r="V581" s="6"/>
      <c r="W581" s="6"/>
      <c r="X581" s="6"/>
    </row>
    <row r="582" spans="8:24" ht="15.75" customHeight="1" x14ac:dyDescent="0.3">
      <c r="H582" s="29" t="e">
        <f>G582/(J581+$B$3)*100</f>
        <v>#VALUE!</v>
      </c>
      <c r="I582" s="2"/>
      <c r="J582" s="2" t="str">
        <f t="shared" si="43"/>
        <v/>
      </c>
      <c r="K582" s="2">
        <f>IF(J582&lt;MAX($J$14:$J582),J582-MAX($J$14:$J582),0)</f>
        <v>0</v>
      </c>
      <c r="L582" s="9" t="e">
        <f t="shared" si="44"/>
        <v>#VALUE!</v>
      </c>
      <c r="M582" s="3">
        <f t="shared" si="45"/>
        <v>52</v>
      </c>
      <c r="N582" s="3">
        <f t="shared" si="46"/>
        <v>52</v>
      </c>
      <c r="O582" s="24">
        <f t="shared" si="47"/>
        <v>0</v>
      </c>
      <c r="P582" s="3"/>
      <c r="Q582" s="3"/>
      <c r="R582" s="3"/>
      <c r="S582" s="5"/>
      <c r="T582" s="3"/>
      <c r="U582" s="3"/>
      <c r="V582" s="6"/>
      <c r="W582" s="6"/>
      <c r="X582" s="6"/>
    </row>
    <row r="583" spans="8:24" ht="15.75" customHeight="1" x14ac:dyDescent="0.3">
      <c r="H583" s="29" t="e">
        <f>G583/(J582+$B$3)*100</f>
        <v>#VALUE!</v>
      </c>
      <c r="I583" s="2"/>
      <c r="J583" s="2" t="str">
        <f t="shared" si="43"/>
        <v/>
      </c>
      <c r="K583" s="2">
        <f>IF(J583&lt;MAX($J$14:$J583),J583-MAX($J$14:$J583),0)</f>
        <v>0</v>
      </c>
      <c r="L583" s="9" t="e">
        <f t="shared" si="44"/>
        <v>#VALUE!</v>
      </c>
      <c r="M583" s="3">
        <f t="shared" si="45"/>
        <v>52</v>
      </c>
      <c r="N583" s="3">
        <f t="shared" si="46"/>
        <v>52</v>
      </c>
      <c r="O583" s="24">
        <f t="shared" si="47"/>
        <v>0</v>
      </c>
      <c r="P583" s="3"/>
      <c r="Q583" s="3"/>
      <c r="R583" s="3"/>
      <c r="S583" s="5"/>
      <c r="T583" s="3"/>
      <c r="U583" s="3"/>
      <c r="V583" s="6"/>
      <c r="W583" s="6"/>
      <c r="X583" s="6"/>
    </row>
    <row r="584" spans="8:24" ht="15.75" customHeight="1" x14ac:dyDescent="0.3">
      <c r="H584" s="29" t="e">
        <f>G584/(J582+$B$3)*100</f>
        <v>#VALUE!</v>
      </c>
      <c r="I584" s="2"/>
      <c r="J584" s="2" t="str">
        <f t="shared" si="43"/>
        <v/>
      </c>
      <c r="K584" s="2">
        <f>IF(J584&lt;MAX($J$14:$J584),J584-MAX($J$14:$J584),0)</f>
        <v>0</v>
      </c>
      <c r="L584" s="9" t="e">
        <f t="shared" si="44"/>
        <v>#VALUE!</v>
      </c>
      <c r="M584" s="3">
        <f t="shared" si="45"/>
        <v>52</v>
      </c>
      <c r="N584" s="3">
        <f t="shared" si="46"/>
        <v>52</v>
      </c>
      <c r="O584" s="24">
        <f t="shared" si="47"/>
        <v>0</v>
      </c>
      <c r="P584" s="3"/>
      <c r="Q584" s="3"/>
      <c r="R584" s="3"/>
      <c r="S584" s="5"/>
      <c r="T584" s="3"/>
      <c r="U584" s="3"/>
      <c r="V584" s="6"/>
      <c r="W584" s="6"/>
      <c r="X584" s="6"/>
    </row>
    <row r="585" spans="8:24" ht="15.75" customHeight="1" x14ac:dyDescent="0.3">
      <c r="H585" s="29" t="e">
        <f>G585/(J584+$B$3)*100</f>
        <v>#VALUE!</v>
      </c>
      <c r="I585" s="2"/>
      <c r="J585" s="2" t="str">
        <f t="shared" si="43"/>
        <v/>
      </c>
      <c r="K585" s="2">
        <f>IF(J585&lt;MAX($J$14:$J585),J585-MAX($J$14:$J585),0)</f>
        <v>0</v>
      </c>
      <c r="L585" s="9" t="e">
        <f t="shared" si="44"/>
        <v>#VALUE!</v>
      </c>
      <c r="M585" s="3">
        <f t="shared" si="45"/>
        <v>52</v>
      </c>
      <c r="N585" s="3">
        <f t="shared" si="46"/>
        <v>52</v>
      </c>
      <c r="O585" s="24">
        <f t="shared" si="47"/>
        <v>0</v>
      </c>
      <c r="P585" s="3"/>
      <c r="Q585" s="3"/>
      <c r="R585" s="3"/>
      <c r="S585" s="5"/>
      <c r="T585" s="3"/>
      <c r="U585" s="3"/>
      <c r="V585" s="6"/>
      <c r="W585" s="6"/>
      <c r="X585" s="6"/>
    </row>
    <row r="586" spans="8:24" ht="15.75" customHeight="1" x14ac:dyDescent="0.3">
      <c r="H586" s="29" t="e">
        <f>G586/(J585+$B$3)*100</f>
        <v>#VALUE!</v>
      </c>
      <c r="I586" s="2"/>
      <c r="J586" s="2" t="str">
        <f t="shared" si="43"/>
        <v/>
      </c>
      <c r="K586" s="2">
        <f>IF(J586&lt;MAX($J$14:$J586),J586-MAX($J$14:$J586),0)</f>
        <v>0</v>
      </c>
      <c r="L586" s="9" t="e">
        <f t="shared" si="44"/>
        <v>#VALUE!</v>
      </c>
      <c r="M586" s="3">
        <f t="shared" si="45"/>
        <v>52</v>
      </c>
      <c r="N586" s="3">
        <f t="shared" si="46"/>
        <v>52</v>
      </c>
      <c r="O586" s="24">
        <f t="shared" si="47"/>
        <v>0</v>
      </c>
      <c r="P586" s="3"/>
      <c r="Q586" s="3"/>
      <c r="R586" s="3"/>
      <c r="S586" s="5"/>
      <c r="T586" s="3"/>
      <c r="U586" s="3"/>
      <c r="V586" s="6"/>
      <c r="W586" s="6"/>
      <c r="X586" s="6"/>
    </row>
    <row r="587" spans="8:24" ht="15.75" customHeight="1" x14ac:dyDescent="0.3">
      <c r="H587" s="29" t="e">
        <f>G587/(J586+$B$3)*100</f>
        <v>#VALUE!</v>
      </c>
      <c r="I587" s="2"/>
      <c r="J587" s="2" t="str">
        <f t="shared" si="43"/>
        <v/>
      </c>
      <c r="K587" s="2">
        <f>IF(J587&lt;MAX($J$14:$J587),J587-MAX($J$14:$J587),0)</f>
        <v>0</v>
      </c>
      <c r="L587" s="9" t="e">
        <f t="shared" si="44"/>
        <v>#VALUE!</v>
      </c>
      <c r="M587" s="3">
        <f t="shared" si="45"/>
        <v>52</v>
      </c>
      <c r="N587" s="3">
        <f t="shared" si="46"/>
        <v>52</v>
      </c>
      <c r="O587" s="24">
        <f t="shared" si="47"/>
        <v>0</v>
      </c>
      <c r="P587" s="3"/>
      <c r="Q587" s="3"/>
      <c r="R587" s="3"/>
      <c r="S587" s="5"/>
      <c r="T587" s="3"/>
      <c r="U587" s="3"/>
      <c r="V587" s="6"/>
      <c r="W587" s="6"/>
      <c r="X587" s="6"/>
    </row>
    <row r="588" spans="8:24" ht="15.75" customHeight="1" x14ac:dyDescent="0.3">
      <c r="H588" s="29" t="e">
        <f>G588/(J586+$B$3)*100</f>
        <v>#VALUE!</v>
      </c>
      <c r="I588" s="2"/>
      <c r="J588" s="2" t="str">
        <f t="shared" si="43"/>
        <v/>
      </c>
      <c r="K588" s="2">
        <f>IF(J588&lt;MAX($J$14:$J588),J588-MAX($J$14:$J588),0)</f>
        <v>0</v>
      </c>
      <c r="L588" s="9" t="e">
        <f t="shared" si="44"/>
        <v>#VALUE!</v>
      </c>
      <c r="M588" s="3">
        <f t="shared" si="45"/>
        <v>52</v>
      </c>
      <c r="N588" s="3">
        <f t="shared" si="46"/>
        <v>52</v>
      </c>
      <c r="O588" s="24">
        <f t="shared" si="47"/>
        <v>0</v>
      </c>
      <c r="P588" s="3"/>
      <c r="Q588" s="3"/>
      <c r="R588" s="3"/>
      <c r="S588" s="5"/>
      <c r="T588" s="3"/>
      <c r="U588" s="3"/>
      <c r="V588" s="6"/>
      <c r="W588" s="6"/>
      <c r="X588" s="6"/>
    </row>
    <row r="589" spans="8:24" ht="15.75" customHeight="1" x14ac:dyDescent="0.3">
      <c r="H589" s="29" t="e">
        <f>G589/(J588+$B$3)*100</f>
        <v>#VALUE!</v>
      </c>
      <c r="I589" s="2"/>
      <c r="J589" s="2" t="str">
        <f t="shared" si="43"/>
        <v/>
      </c>
      <c r="K589" s="2">
        <f>IF(J589&lt;MAX($J$14:$J589),J589-MAX($J$14:$J589),0)</f>
        <v>0</v>
      </c>
      <c r="L589" s="9" t="e">
        <f t="shared" si="44"/>
        <v>#VALUE!</v>
      </c>
      <c r="M589" s="3">
        <f t="shared" si="45"/>
        <v>52</v>
      </c>
      <c r="N589" s="3">
        <f t="shared" si="46"/>
        <v>52</v>
      </c>
      <c r="O589" s="24">
        <f t="shared" si="47"/>
        <v>0</v>
      </c>
      <c r="P589" s="3"/>
      <c r="Q589" s="3"/>
      <c r="R589" s="3"/>
      <c r="S589" s="5"/>
      <c r="T589" s="3"/>
      <c r="U589" s="3"/>
      <c r="V589" s="6"/>
      <c r="W589" s="6"/>
      <c r="X589" s="6"/>
    </row>
    <row r="590" spans="8:24" ht="15.75" customHeight="1" x14ac:dyDescent="0.3">
      <c r="H590" s="29" t="e">
        <f>G590/(J589+$B$3)*100</f>
        <v>#VALUE!</v>
      </c>
      <c r="I590" s="2"/>
      <c r="J590" s="2" t="str">
        <f t="shared" si="43"/>
        <v/>
      </c>
      <c r="K590" s="2">
        <f>IF(J590&lt;MAX($J$14:$J590),J590-MAX($J$14:$J590),0)</f>
        <v>0</v>
      </c>
      <c r="L590" s="9" t="e">
        <f t="shared" si="44"/>
        <v>#VALUE!</v>
      </c>
      <c r="M590" s="3">
        <f t="shared" si="45"/>
        <v>52</v>
      </c>
      <c r="N590" s="3">
        <f t="shared" si="46"/>
        <v>52</v>
      </c>
      <c r="O590" s="24">
        <f t="shared" si="47"/>
        <v>0</v>
      </c>
      <c r="P590" s="3"/>
      <c r="Q590" s="3"/>
      <c r="R590" s="3"/>
      <c r="S590" s="5"/>
      <c r="T590" s="3"/>
      <c r="U590" s="3"/>
      <c r="V590" s="6"/>
      <c r="W590" s="6"/>
      <c r="X590" s="6"/>
    </row>
    <row r="591" spans="8:24" ht="15.75" customHeight="1" x14ac:dyDescent="0.3">
      <c r="H591" s="29" t="e">
        <f>G591/(J590+$B$3)*100</f>
        <v>#VALUE!</v>
      </c>
      <c r="I591" s="2"/>
      <c r="J591" s="2" t="str">
        <f t="shared" ref="J591:J654" si="48">IF(I591&lt;&gt;0,J590+I591,"")</f>
        <v/>
      </c>
      <c r="K591" s="2">
        <f>IF(J591&lt;MAX($J$14:$J591),J591-MAX($J$14:$J591),0)</f>
        <v>0</v>
      </c>
      <c r="L591" s="9" t="e">
        <f t="shared" ref="L591:L654" si="49">K591/(J590+$B$3)</f>
        <v>#VALUE!</v>
      </c>
      <c r="M591" s="3">
        <f t="shared" ref="M591:M654" si="50">WEEKNUM(A591,21)</f>
        <v>52</v>
      </c>
      <c r="N591" s="3">
        <f t="shared" ref="N591:N654" si="51">WEEKNUM(B591,21)</f>
        <v>52</v>
      </c>
      <c r="O591" s="24">
        <f t="shared" ref="O591:O654" si="52">B591-A591</f>
        <v>0</v>
      </c>
      <c r="P591" s="3"/>
      <c r="Q591" s="3"/>
      <c r="R591" s="3"/>
      <c r="S591" s="5"/>
      <c r="T591" s="3"/>
      <c r="U591" s="3"/>
      <c r="V591" s="6"/>
      <c r="W591" s="6"/>
      <c r="X591" s="6"/>
    </row>
    <row r="592" spans="8:24" ht="15.75" customHeight="1" x14ac:dyDescent="0.3">
      <c r="H592" s="29" t="e">
        <f>G592/(J590+$B$3)*100</f>
        <v>#VALUE!</v>
      </c>
      <c r="I592" s="2"/>
      <c r="J592" s="2" t="str">
        <f t="shared" si="48"/>
        <v/>
      </c>
      <c r="K592" s="2">
        <f>IF(J592&lt;MAX($J$14:$J592),J592-MAX($J$14:$J592),0)</f>
        <v>0</v>
      </c>
      <c r="L592" s="9" t="e">
        <f t="shared" si="49"/>
        <v>#VALUE!</v>
      </c>
      <c r="M592" s="3">
        <f t="shared" si="50"/>
        <v>52</v>
      </c>
      <c r="N592" s="3">
        <f t="shared" si="51"/>
        <v>52</v>
      </c>
      <c r="O592" s="24">
        <f t="shared" si="52"/>
        <v>0</v>
      </c>
      <c r="P592" s="3"/>
      <c r="Q592" s="3"/>
      <c r="R592" s="3"/>
      <c r="S592" s="5"/>
      <c r="T592" s="3"/>
      <c r="U592" s="3"/>
      <c r="V592" s="6"/>
      <c r="W592" s="6"/>
      <c r="X592" s="6"/>
    </row>
    <row r="593" spans="8:24" ht="15.75" customHeight="1" x14ac:dyDescent="0.3">
      <c r="H593" s="29" t="e">
        <f>G593/(J592+$B$3)*100</f>
        <v>#VALUE!</v>
      </c>
      <c r="I593" s="2"/>
      <c r="J593" s="2" t="str">
        <f t="shared" si="48"/>
        <v/>
      </c>
      <c r="K593" s="2">
        <f>IF(J593&lt;MAX($J$14:$J593),J593-MAX($J$14:$J593),0)</f>
        <v>0</v>
      </c>
      <c r="L593" s="9" t="e">
        <f t="shared" si="49"/>
        <v>#VALUE!</v>
      </c>
      <c r="M593" s="3">
        <f t="shared" si="50"/>
        <v>52</v>
      </c>
      <c r="N593" s="3">
        <f t="shared" si="51"/>
        <v>52</v>
      </c>
      <c r="O593" s="24">
        <f t="shared" si="52"/>
        <v>0</v>
      </c>
      <c r="P593" s="3"/>
      <c r="Q593" s="3"/>
      <c r="R593" s="3"/>
      <c r="S593" s="5"/>
      <c r="T593" s="3"/>
      <c r="U593" s="3"/>
      <c r="V593" s="6"/>
      <c r="W593" s="6"/>
      <c r="X593" s="6"/>
    </row>
    <row r="594" spans="8:24" ht="15.75" customHeight="1" x14ac:dyDescent="0.3">
      <c r="H594" s="29" t="e">
        <f>G594/(J593+$B$3)*100</f>
        <v>#VALUE!</v>
      </c>
      <c r="I594" s="2"/>
      <c r="J594" s="2" t="str">
        <f t="shared" si="48"/>
        <v/>
      </c>
      <c r="K594" s="2">
        <f>IF(J594&lt;MAX($J$14:$J594),J594-MAX($J$14:$J594),0)</f>
        <v>0</v>
      </c>
      <c r="L594" s="9" t="e">
        <f t="shared" si="49"/>
        <v>#VALUE!</v>
      </c>
      <c r="M594" s="3">
        <f t="shared" si="50"/>
        <v>52</v>
      </c>
      <c r="N594" s="3">
        <f t="shared" si="51"/>
        <v>52</v>
      </c>
      <c r="O594" s="24">
        <f t="shared" si="52"/>
        <v>0</v>
      </c>
      <c r="P594" s="3"/>
      <c r="Q594" s="3"/>
      <c r="R594" s="3"/>
      <c r="S594" s="5"/>
      <c r="T594" s="3"/>
      <c r="U594" s="3"/>
      <c r="V594" s="6"/>
      <c r="W594" s="6"/>
      <c r="X594" s="6"/>
    </row>
    <row r="595" spans="8:24" ht="15.75" customHeight="1" x14ac:dyDescent="0.3">
      <c r="H595" s="29" t="e">
        <f>G595/(J594+$B$3)*100</f>
        <v>#VALUE!</v>
      </c>
      <c r="I595" s="2"/>
      <c r="J595" s="2" t="str">
        <f t="shared" si="48"/>
        <v/>
      </c>
      <c r="K595" s="2">
        <f>IF(J595&lt;MAX($J$14:$J595),J595-MAX($J$14:$J595),0)</f>
        <v>0</v>
      </c>
      <c r="L595" s="9" t="e">
        <f t="shared" si="49"/>
        <v>#VALUE!</v>
      </c>
      <c r="M595" s="3">
        <f t="shared" si="50"/>
        <v>52</v>
      </c>
      <c r="N595" s="3">
        <f t="shared" si="51"/>
        <v>52</v>
      </c>
      <c r="O595" s="24">
        <f t="shared" si="52"/>
        <v>0</v>
      </c>
      <c r="P595" s="3"/>
      <c r="Q595" s="3"/>
      <c r="R595" s="3"/>
      <c r="S595" s="5"/>
      <c r="T595" s="3"/>
      <c r="U595" s="3"/>
      <c r="V595" s="6"/>
      <c r="W595" s="6"/>
      <c r="X595" s="6"/>
    </row>
    <row r="596" spans="8:24" ht="15.75" customHeight="1" x14ac:dyDescent="0.3">
      <c r="H596" s="29" t="e">
        <f>G596/(J594+$B$3)*100</f>
        <v>#VALUE!</v>
      </c>
      <c r="I596" s="2"/>
      <c r="J596" s="2" t="str">
        <f t="shared" si="48"/>
        <v/>
      </c>
      <c r="K596" s="2">
        <f>IF(J596&lt;MAX($J$14:$J596),J596-MAX($J$14:$J596),0)</f>
        <v>0</v>
      </c>
      <c r="L596" s="9" t="e">
        <f t="shared" si="49"/>
        <v>#VALUE!</v>
      </c>
      <c r="M596" s="3">
        <f t="shared" si="50"/>
        <v>52</v>
      </c>
      <c r="N596" s="3">
        <f t="shared" si="51"/>
        <v>52</v>
      </c>
      <c r="O596" s="24">
        <f t="shared" si="52"/>
        <v>0</v>
      </c>
      <c r="P596" s="3"/>
      <c r="Q596" s="3"/>
      <c r="R596" s="3"/>
      <c r="S596" s="5"/>
      <c r="T596" s="3"/>
      <c r="U596" s="3"/>
      <c r="V596" s="6"/>
      <c r="W596" s="6"/>
      <c r="X596" s="6"/>
    </row>
    <row r="597" spans="8:24" ht="15.75" customHeight="1" x14ac:dyDescent="0.3">
      <c r="H597" s="29" t="e">
        <f>G597/(J596+$B$3)*100</f>
        <v>#VALUE!</v>
      </c>
      <c r="I597" s="2"/>
      <c r="J597" s="2" t="str">
        <f t="shared" si="48"/>
        <v/>
      </c>
      <c r="K597" s="2">
        <f>IF(J597&lt;MAX($J$14:$J597),J597-MAX($J$14:$J597),0)</f>
        <v>0</v>
      </c>
      <c r="L597" s="9" t="e">
        <f t="shared" si="49"/>
        <v>#VALUE!</v>
      </c>
      <c r="M597" s="3">
        <f t="shared" si="50"/>
        <v>52</v>
      </c>
      <c r="N597" s="3">
        <f t="shared" si="51"/>
        <v>52</v>
      </c>
      <c r="O597" s="24">
        <f t="shared" si="52"/>
        <v>0</v>
      </c>
      <c r="P597" s="3"/>
      <c r="Q597" s="3"/>
      <c r="R597" s="3"/>
      <c r="S597" s="5"/>
      <c r="T597" s="3"/>
      <c r="U597" s="3"/>
      <c r="V597" s="6"/>
      <c r="W597" s="6"/>
      <c r="X597" s="6"/>
    </row>
    <row r="598" spans="8:24" ht="15.75" customHeight="1" x14ac:dyDescent="0.3">
      <c r="H598" s="29" t="e">
        <f>G598/(J597+$B$3)*100</f>
        <v>#VALUE!</v>
      </c>
      <c r="I598" s="2"/>
      <c r="J598" s="2" t="str">
        <f t="shared" si="48"/>
        <v/>
      </c>
      <c r="K598" s="2">
        <f>IF(J598&lt;MAX($J$14:$J598),J598-MAX($J$14:$J598),0)</f>
        <v>0</v>
      </c>
      <c r="L598" s="9" t="e">
        <f t="shared" si="49"/>
        <v>#VALUE!</v>
      </c>
      <c r="M598" s="3">
        <f t="shared" si="50"/>
        <v>52</v>
      </c>
      <c r="N598" s="3">
        <f t="shared" si="51"/>
        <v>52</v>
      </c>
      <c r="O598" s="24">
        <f t="shared" si="52"/>
        <v>0</v>
      </c>
      <c r="P598" s="3"/>
      <c r="Q598" s="3"/>
      <c r="R598" s="3"/>
      <c r="S598" s="5"/>
      <c r="T598" s="3"/>
      <c r="U598" s="3"/>
      <c r="V598" s="6"/>
      <c r="W598" s="6"/>
      <c r="X598" s="6"/>
    </row>
    <row r="599" spans="8:24" ht="15.75" customHeight="1" x14ac:dyDescent="0.3">
      <c r="H599" s="29" t="e">
        <f>G599/(J598+$B$3)*100</f>
        <v>#VALUE!</v>
      </c>
      <c r="I599" s="2"/>
      <c r="J599" s="2" t="str">
        <f t="shared" si="48"/>
        <v/>
      </c>
      <c r="K599" s="2">
        <f>IF(J599&lt;MAX($J$14:$J599),J599-MAX($J$14:$J599),0)</f>
        <v>0</v>
      </c>
      <c r="L599" s="9" t="e">
        <f t="shared" si="49"/>
        <v>#VALUE!</v>
      </c>
      <c r="M599" s="3">
        <f t="shared" si="50"/>
        <v>52</v>
      </c>
      <c r="N599" s="3">
        <f t="shared" si="51"/>
        <v>52</v>
      </c>
      <c r="O599" s="24">
        <f t="shared" si="52"/>
        <v>0</v>
      </c>
      <c r="P599" s="3"/>
      <c r="Q599" s="3"/>
      <c r="R599" s="3"/>
      <c r="S599" s="5"/>
      <c r="T599" s="3"/>
      <c r="U599" s="3"/>
      <c r="V599" s="6"/>
      <c r="W599" s="6"/>
      <c r="X599" s="6"/>
    </row>
    <row r="600" spans="8:24" ht="15.75" customHeight="1" x14ac:dyDescent="0.3">
      <c r="H600" s="29" t="e">
        <f>G600/(J598+$B$3)*100</f>
        <v>#VALUE!</v>
      </c>
      <c r="I600" s="2"/>
      <c r="J600" s="2" t="str">
        <f t="shared" si="48"/>
        <v/>
      </c>
      <c r="K600" s="2">
        <f>IF(J600&lt;MAX($J$14:$J600),J600-MAX($J$14:$J600),0)</f>
        <v>0</v>
      </c>
      <c r="L600" s="9" t="e">
        <f t="shared" si="49"/>
        <v>#VALUE!</v>
      </c>
      <c r="M600" s="3">
        <f t="shared" si="50"/>
        <v>52</v>
      </c>
      <c r="N600" s="3">
        <f t="shared" si="51"/>
        <v>52</v>
      </c>
      <c r="O600" s="24">
        <f t="shared" si="52"/>
        <v>0</v>
      </c>
      <c r="P600" s="3"/>
      <c r="Q600" s="3"/>
      <c r="R600" s="3"/>
      <c r="S600" s="5"/>
      <c r="T600" s="3"/>
      <c r="U600" s="3"/>
      <c r="V600" s="6"/>
      <c r="W600" s="6"/>
      <c r="X600" s="6"/>
    </row>
    <row r="601" spans="8:24" ht="15.75" customHeight="1" x14ac:dyDescent="0.3">
      <c r="H601" s="29" t="e">
        <f>G601/(J600+$B$3)*100</f>
        <v>#VALUE!</v>
      </c>
      <c r="I601" s="2"/>
      <c r="J601" s="2" t="str">
        <f t="shared" si="48"/>
        <v/>
      </c>
      <c r="K601" s="2">
        <f>IF(J601&lt;MAX($J$14:$J601),J601-MAX($J$14:$J601),0)</f>
        <v>0</v>
      </c>
      <c r="L601" s="9" t="e">
        <f t="shared" si="49"/>
        <v>#VALUE!</v>
      </c>
      <c r="M601" s="3">
        <f t="shared" si="50"/>
        <v>52</v>
      </c>
      <c r="N601" s="3">
        <f t="shared" si="51"/>
        <v>52</v>
      </c>
      <c r="O601" s="24">
        <f t="shared" si="52"/>
        <v>0</v>
      </c>
      <c r="P601" s="3"/>
      <c r="Q601" s="3"/>
      <c r="R601" s="3"/>
      <c r="S601" s="5"/>
      <c r="T601" s="3"/>
      <c r="U601" s="3"/>
      <c r="V601" s="6"/>
      <c r="W601" s="6"/>
      <c r="X601" s="6"/>
    </row>
    <row r="602" spans="8:24" ht="15.75" customHeight="1" x14ac:dyDescent="0.3">
      <c r="H602" s="29" t="e">
        <f>G602/(J601+$B$3)*100</f>
        <v>#VALUE!</v>
      </c>
      <c r="I602" s="2"/>
      <c r="J602" s="2" t="str">
        <f t="shared" si="48"/>
        <v/>
      </c>
      <c r="K602" s="2">
        <f>IF(J602&lt;MAX($J$14:$J602),J602-MAX($J$14:$J602),0)</f>
        <v>0</v>
      </c>
      <c r="L602" s="9" t="e">
        <f t="shared" si="49"/>
        <v>#VALUE!</v>
      </c>
      <c r="M602" s="3">
        <f t="shared" si="50"/>
        <v>52</v>
      </c>
      <c r="N602" s="3">
        <f t="shared" si="51"/>
        <v>52</v>
      </c>
      <c r="O602" s="24">
        <f t="shared" si="52"/>
        <v>0</v>
      </c>
      <c r="P602" s="3"/>
      <c r="Q602" s="3"/>
      <c r="R602" s="3"/>
      <c r="S602" s="5"/>
      <c r="T602" s="3"/>
      <c r="U602" s="3"/>
      <c r="V602" s="6"/>
      <c r="W602" s="6"/>
      <c r="X602" s="6"/>
    </row>
    <row r="603" spans="8:24" ht="15.75" customHeight="1" x14ac:dyDescent="0.3">
      <c r="H603" s="29" t="e">
        <f>G603/(J602+$B$3)*100</f>
        <v>#VALUE!</v>
      </c>
      <c r="I603" s="2"/>
      <c r="J603" s="2" t="str">
        <f t="shared" si="48"/>
        <v/>
      </c>
      <c r="K603" s="2">
        <f>IF(J603&lt;MAX($J$14:$J603),J603-MAX($J$14:$J603),0)</f>
        <v>0</v>
      </c>
      <c r="L603" s="9" t="e">
        <f t="shared" si="49"/>
        <v>#VALUE!</v>
      </c>
      <c r="M603" s="3">
        <f t="shared" si="50"/>
        <v>52</v>
      </c>
      <c r="N603" s="3">
        <f t="shared" si="51"/>
        <v>52</v>
      </c>
      <c r="O603" s="24">
        <f t="shared" si="52"/>
        <v>0</v>
      </c>
      <c r="P603" s="3"/>
      <c r="Q603" s="3"/>
      <c r="R603" s="3"/>
      <c r="S603" s="5"/>
      <c r="T603" s="3"/>
      <c r="U603" s="3"/>
      <c r="V603" s="6"/>
      <c r="W603" s="6"/>
      <c r="X603" s="6"/>
    </row>
    <row r="604" spans="8:24" ht="15.75" customHeight="1" x14ac:dyDescent="0.3">
      <c r="H604" s="29" t="e">
        <f>G604/(J602+$B$3)*100</f>
        <v>#VALUE!</v>
      </c>
      <c r="I604" s="2"/>
      <c r="J604" s="2" t="str">
        <f t="shared" si="48"/>
        <v/>
      </c>
      <c r="K604" s="2">
        <f>IF(J604&lt;MAX($J$14:$J604),J604-MAX($J$14:$J604),0)</f>
        <v>0</v>
      </c>
      <c r="L604" s="9" t="e">
        <f t="shared" si="49"/>
        <v>#VALUE!</v>
      </c>
      <c r="M604" s="3">
        <f t="shared" si="50"/>
        <v>52</v>
      </c>
      <c r="N604" s="3">
        <f t="shared" si="51"/>
        <v>52</v>
      </c>
      <c r="O604" s="24">
        <f t="shared" si="52"/>
        <v>0</v>
      </c>
      <c r="P604" s="3"/>
      <c r="Q604" s="3"/>
      <c r="R604" s="3"/>
      <c r="S604" s="5"/>
      <c r="T604" s="3"/>
      <c r="U604" s="3"/>
      <c r="V604" s="6"/>
      <c r="W604" s="6"/>
      <c r="X604" s="6"/>
    </row>
    <row r="605" spans="8:24" ht="15.75" customHeight="1" x14ac:dyDescent="0.3">
      <c r="H605" s="29" t="e">
        <f>G605/(J604+$B$3)*100</f>
        <v>#VALUE!</v>
      </c>
      <c r="I605" s="2"/>
      <c r="J605" s="2" t="str">
        <f t="shared" si="48"/>
        <v/>
      </c>
      <c r="K605" s="2">
        <f>IF(J605&lt;MAX($J$14:$J605),J605-MAX($J$14:$J605),0)</f>
        <v>0</v>
      </c>
      <c r="L605" s="9" t="e">
        <f t="shared" si="49"/>
        <v>#VALUE!</v>
      </c>
      <c r="M605" s="3">
        <f t="shared" si="50"/>
        <v>52</v>
      </c>
      <c r="N605" s="3">
        <f t="shared" si="51"/>
        <v>52</v>
      </c>
      <c r="O605" s="24">
        <f t="shared" si="52"/>
        <v>0</v>
      </c>
      <c r="P605" s="3"/>
      <c r="Q605" s="3"/>
      <c r="R605" s="3"/>
      <c r="S605" s="5"/>
      <c r="T605" s="3"/>
      <c r="U605" s="3"/>
      <c r="V605" s="6"/>
      <c r="W605" s="6"/>
      <c r="X605" s="6"/>
    </row>
    <row r="606" spans="8:24" ht="15.75" customHeight="1" x14ac:dyDescent="0.3">
      <c r="H606" s="29" t="e">
        <f>G606/(J605+$B$3)*100</f>
        <v>#VALUE!</v>
      </c>
      <c r="I606" s="2"/>
      <c r="J606" s="2" t="str">
        <f t="shared" si="48"/>
        <v/>
      </c>
      <c r="K606" s="2">
        <f>IF(J606&lt;MAX($J$14:$J606),J606-MAX($J$14:$J606),0)</f>
        <v>0</v>
      </c>
      <c r="L606" s="9" t="e">
        <f t="shared" si="49"/>
        <v>#VALUE!</v>
      </c>
      <c r="M606" s="3">
        <f t="shared" si="50"/>
        <v>52</v>
      </c>
      <c r="N606" s="3">
        <f t="shared" si="51"/>
        <v>52</v>
      </c>
      <c r="O606" s="24">
        <f t="shared" si="52"/>
        <v>0</v>
      </c>
      <c r="P606" s="3"/>
      <c r="Q606" s="3"/>
      <c r="R606" s="3"/>
      <c r="S606" s="5"/>
      <c r="T606" s="3"/>
      <c r="U606" s="3"/>
      <c r="V606" s="6"/>
      <c r="W606" s="6"/>
      <c r="X606" s="6"/>
    </row>
    <row r="607" spans="8:24" ht="15.75" customHeight="1" x14ac:dyDescent="0.3">
      <c r="H607" s="29" t="e">
        <f>G607/(J606+$B$3)*100</f>
        <v>#VALUE!</v>
      </c>
      <c r="I607" s="2"/>
      <c r="J607" s="2" t="str">
        <f t="shared" si="48"/>
        <v/>
      </c>
      <c r="K607" s="2">
        <f>IF(J607&lt;MAX($J$14:$J607),J607-MAX($J$14:$J607),0)</f>
        <v>0</v>
      </c>
      <c r="L607" s="9" t="e">
        <f t="shared" si="49"/>
        <v>#VALUE!</v>
      </c>
      <c r="M607" s="3">
        <f t="shared" si="50"/>
        <v>52</v>
      </c>
      <c r="N607" s="3">
        <f t="shared" si="51"/>
        <v>52</v>
      </c>
      <c r="O607" s="24">
        <f t="shared" si="52"/>
        <v>0</v>
      </c>
      <c r="P607" s="3"/>
      <c r="Q607" s="3"/>
      <c r="R607" s="3"/>
      <c r="S607" s="5"/>
      <c r="T607" s="3"/>
      <c r="U607" s="3"/>
      <c r="V607" s="6"/>
      <c r="W607" s="6"/>
      <c r="X607" s="6"/>
    </row>
    <row r="608" spans="8:24" ht="15.75" customHeight="1" x14ac:dyDescent="0.3">
      <c r="H608" s="29" t="e">
        <f>G608/(J606+$B$3)*100</f>
        <v>#VALUE!</v>
      </c>
      <c r="I608" s="2"/>
      <c r="J608" s="2" t="str">
        <f t="shared" si="48"/>
        <v/>
      </c>
      <c r="K608" s="2">
        <f>IF(J608&lt;MAX($J$14:$J608),J608-MAX($J$14:$J608),0)</f>
        <v>0</v>
      </c>
      <c r="L608" s="9" t="e">
        <f t="shared" si="49"/>
        <v>#VALUE!</v>
      </c>
      <c r="M608" s="3">
        <f t="shared" si="50"/>
        <v>52</v>
      </c>
      <c r="N608" s="3">
        <f t="shared" si="51"/>
        <v>52</v>
      </c>
      <c r="O608" s="24">
        <f t="shared" si="52"/>
        <v>0</v>
      </c>
      <c r="P608" s="3"/>
      <c r="Q608" s="3"/>
      <c r="R608" s="3"/>
      <c r="S608" s="5"/>
      <c r="T608" s="3"/>
      <c r="U608" s="3"/>
      <c r="V608" s="6"/>
      <c r="W608" s="6"/>
      <c r="X608" s="6"/>
    </row>
    <row r="609" spans="8:24" ht="15.75" customHeight="1" x14ac:dyDescent="0.3">
      <c r="H609" s="29" t="e">
        <f>G609/(J608+$B$3)*100</f>
        <v>#VALUE!</v>
      </c>
      <c r="I609" s="2"/>
      <c r="J609" s="2" t="str">
        <f t="shared" si="48"/>
        <v/>
      </c>
      <c r="K609" s="2">
        <f>IF(J609&lt;MAX($J$14:$J609),J609-MAX($J$14:$J609),0)</f>
        <v>0</v>
      </c>
      <c r="L609" s="9" t="e">
        <f t="shared" si="49"/>
        <v>#VALUE!</v>
      </c>
      <c r="M609" s="3">
        <f t="shared" si="50"/>
        <v>52</v>
      </c>
      <c r="N609" s="3">
        <f t="shared" si="51"/>
        <v>52</v>
      </c>
      <c r="O609" s="24">
        <f t="shared" si="52"/>
        <v>0</v>
      </c>
      <c r="P609" s="3"/>
      <c r="Q609" s="3"/>
      <c r="R609" s="3"/>
      <c r="S609" s="5"/>
      <c r="T609" s="3"/>
      <c r="U609" s="3"/>
      <c r="V609" s="6"/>
      <c r="W609" s="6"/>
      <c r="X609" s="6"/>
    </row>
    <row r="610" spans="8:24" ht="15.75" customHeight="1" x14ac:dyDescent="0.3">
      <c r="H610" s="29" t="e">
        <f>G610/(J609+$B$3)*100</f>
        <v>#VALUE!</v>
      </c>
      <c r="I610" s="2"/>
      <c r="J610" s="2" t="str">
        <f t="shared" si="48"/>
        <v/>
      </c>
      <c r="K610" s="2">
        <f>IF(J610&lt;MAX($J$14:$J610),J610-MAX($J$14:$J610),0)</f>
        <v>0</v>
      </c>
      <c r="L610" s="9" t="e">
        <f t="shared" si="49"/>
        <v>#VALUE!</v>
      </c>
      <c r="M610" s="3">
        <f t="shared" si="50"/>
        <v>52</v>
      </c>
      <c r="N610" s="3">
        <f t="shared" si="51"/>
        <v>52</v>
      </c>
      <c r="O610" s="24">
        <f t="shared" si="52"/>
        <v>0</v>
      </c>
      <c r="P610" s="3"/>
      <c r="Q610" s="3"/>
      <c r="R610" s="3"/>
      <c r="S610" s="5"/>
      <c r="T610" s="3"/>
      <c r="U610" s="3"/>
      <c r="V610" s="6"/>
      <c r="W610" s="6"/>
      <c r="X610" s="6"/>
    </row>
    <row r="611" spans="8:24" ht="15.75" customHeight="1" x14ac:dyDescent="0.3">
      <c r="H611" s="29" t="e">
        <f>G611/(J610+$B$3)*100</f>
        <v>#VALUE!</v>
      </c>
      <c r="I611" s="2"/>
      <c r="J611" s="2" t="str">
        <f t="shared" si="48"/>
        <v/>
      </c>
      <c r="K611" s="2">
        <f>IF(J611&lt;MAX($J$14:$J611),J611-MAX($J$14:$J611),0)</f>
        <v>0</v>
      </c>
      <c r="L611" s="9" t="e">
        <f t="shared" si="49"/>
        <v>#VALUE!</v>
      </c>
      <c r="M611" s="3">
        <f t="shared" si="50"/>
        <v>52</v>
      </c>
      <c r="N611" s="3">
        <f t="shared" si="51"/>
        <v>52</v>
      </c>
      <c r="O611" s="24">
        <f t="shared" si="52"/>
        <v>0</v>
      </c>
      <c r="P611" s="3"/>
      <c r="Q611" s="3"/>
      <c r="R611" s="3"/>
      <c r="S611" s="5"/>
      <c r="T611" s="3"/>
      <c r="U611" s="3"/>
      <c r="V611" s="6"/>
      <c r="W611" s="6"/>
      <c r="X611" s="6"/>
    </row>
    <row r="612" spans="8:24" ht="15.75" customHeight="1" x14ac:dyDescent="0.3">
      <c r="H612" s="29" t="e">
        <f>G612/(J610+$B$3)*100</f>
        <v>#VALUE!</v>
      </c>
      <c r="I612" s="2"/>
      <c r="J612" s="2" t="str">
        <f t="shared" si="48"/>
        <v/>
      </c>
      <c r="K612" s="2">
        <f>IF(J612&lt;MAX($J$14:$J612),J612-MAX($J$14:$J612),0)</f>
        <v>0</v>
      </c>
      <c r="L612" s="9" t="e">
        <f t="shared" si="49"/>
        <v>#VALUE!</v>
      </c>
      <c r="M612" s="3">
        <f t="shared" si="50"/>
        <v>52</v>
      </c>
      <c r="N612" s="3">
        <f t="shared" si="51"/>
        <v>52</v>
      </c>
      <c r="O612" s="24">
        <f t="shared" si="52"/>
        <v>0</v>
      </c>
      <c r="P612" s="3"/>
      <c r="Q612" s="3"/>
      <c r="R612" s="3"/>
      <c r="S612" s="5"/>
      <c r="T612" s="3"/>
      <c r="U612" s="3"/>
      <c r="V612" s="6"/>
      <c r="W612" s="6"/>
      <c r="X612" s="6"/>
    </row>
    <row r="613" spans="8:24" ht="15.75" customHeight="1" x14ac:dyDescent="0.3">
      <c r="H613" s="29" t="e">
        <f>G613/(J612+$B$3)*100</f>
        <v>#VALUE!</v>
      </c>
      <c r="I613" s="2"/>
      <c r="J613" s="2" t="str">
        <f t="shared" si="48"/>
        <v/>
      </c>
      <c r="K613" s="2">
        <f>IF(J613&lt;MAX($J$14:$J613),J613-MAX($J$14:$J613),0)</f>
        <v>0</v>
      </c>
      <c r="L613" s="9" t="e">
        <f t="shared" si="49"/>
        <v>#VALUE!</v>
      </c>
      <c r="M613" s="3">
        <f t="shared" si="50"/>
        <v>52</v>
      </c>
      <c r="N613" s="3">
        <f t="shared" si="51"/>
        <v>52</v>
      </c>
      <c r="O613" s="24">
        <f t="shared" si="52"/>
        <v>0</v>
      </c>
      <c r="P613" s="3"/>
      <c r="Q613" s="3"/>
      <c r="R613" s="3"/>
      <c r="S613" s="5"/>
      <c r="T613" s="3"/>
      <c r="U613" s="3"/>
      <c r="V613" s="6"/>
      <c r="W613" s="6"/>
      <c r="X613" s="6"/>
    </row>
    <row r="614" spans="8:24" ht="15.75" customHeight="1" x14ac:dyDescent="0.3">
      <c r="H614" s="29" t="e">
        <f>G614/(J613+$B$3)*100</f>
        <v>#VALUE!</v>
      </c>
      <c r="I614" s="2"/>
      <c r="J614" s="2" t="str">
        <f t="shared" si="48"/>
        <v/>
      </c>
      <c r="K614" s="2">
        <f>IF(J614&lt;MAX($J$14:$J614),J614-MAX($J$14:$J614),0)</f>
        <v>0</v>
      </c>
      <c r="L614" s="9" t="e">
        <f t="shared" si="49"/>
        <v>#VALUE!</v>
      </c>
      <c r="M614" s="3">
        <f t="shared" si="50"/>
        <v>52</v>
      </c>
      <c r="N614" s="3">
        <f t="shared" si="51"/>
        <v>52</v>
      </c>
      <c r="O614" s="24">
        <f t="shared" si="52"/>
        <v>0</v>
      </c>
      <c r="P614" s="3"/>
      <c r="Q614" s="3"/>
      <c r="R614" s="3"/>
      <c r="S614" s="5"/>
      <c r="T614" s="3"/>
      <c r="U614" s="3"/>
      <c r="V614" s="6"/>
      <c r="W614" s="6"/>
      <c r="X614" s="6"/>
    </row>
    <row r="615" spans="8:24" ht="15.75" customHeight="1" x14ac:dyDescent="0.3">
      <c r="H615" s="29" t="e">
        <f>G615/(J614+$B$3)*100</f>
        <v>#VALUE!</v>
      </c>
      <c r="I615" s="2"/>
      <c r="J615" s="2" t="str">
        <f t="shared" si="48"/>
        <v/>
      </c>
      <c r="K615" s="2">
        <f>IF(J615&lt;MAX($J$14:$J615),J615-MAX($J$14:$J615),0)</f>
        <v>0</v>
      </c>
      <c r="L615" s="9" t="e">
        <f t="shared" si="49"/>
        <v>#VALUE!</v>
      </c>
      <c r="M615" s="3">
        <f t="shared" si="50"/>
        <v>52</v>
      </c>
      <c r="N615" s="3">
        <f t="shared" si="51"/>
        <v>52</v>
      </c>
      <c r="O615" s="24">
        <f t="shared" si="52"/>
        <v>0</v>
      </c>
      <c r="P615" s="3"/>
      <c r="Q615" s="3"/>
      <c r="R615" s="3"/>
      <c r="S615" s="5"/>
      <c r="T615" s="3"/>
      <c r="U615" s="3"/>
      <c r="V615" s="6"/>
      <c r="W615" s="6"/>
      <c r="X615" s="6"/>
    </row>
    <row r="616" spans="8:24" ht="15.75" customHeight="1" x14ac:dyDescent="0.3">
      <c r="H616" s="29" t="e">
        <f>G616/(J614+$B$3)*100</f>
        <v>#VALUE!</v>
      </c>
      <c r="I616" s="2"/>
      <c r="J616" s="2" t="str">
        <f t="shared" si="48"/>
        <v/>
      </c>
      <c r="K616" s="2">
        <f>IF(J616&lt;MAX($J$14:$J616),J616-MAX($J$14:$J616),0)</f>
        <v>0</v>
      </c>
      <c r="L616" s="9" t="e">
        <f t="shared" si="49"/>
        <v>#VALUE!</v>
      </c>
      <c r="M616" s="3">
        <f t="shared" si="50"/>
        <v>52</v>
      </c>
      <c r="N616" s="3">
        <f t="shared" si="51"/>
        <v>52</v>
      </c>
      <c r="O616" s="24">
        <f t="shared" si="52"/>
        <v>0</v>
      </c>
      <c r="P616" s="3"/>
      <c r="Q616" s="3"/>
      <c r="R616" s="3"/>
      <c r="S616" s="5"/>
      <c r="T616" s="3"/>
      <c r="U616" s="3"/>
      <c r="V616" s="6"/>
      <c r="W616" s="6"/>
      <c r="X616" s="6"/>
    </row>
    <row r="617" spans="8:24" ht="15.75" customHeight="1" x14ac:dyDescent="0.3">
      <c r="H617" s="29" t="e">
        <f>G617/(J616+$B$3)*100</f>
        <v>#VALUE!</v>
      </c>
      <c r="I617" s="2"/>
      <c r="J617" s="2" t="str">
        <f t="shared" si="48"/>
        <v/>
      </c>
      <c r="K617" s="2">
        <f>IF(J617&lt;MAX($J$14:$J617),J617-MAX($J$14:$J617),0)</f>
        <v>0</v>
      </c>
      <c r="L617" s="9" t="e">
        <f t="shared" si="49"/>
        <v>#VALUE!</v>
      </c>
      <c r="M617" s="3">
        <f t="shared" si="50"/>
        <v>52</v>
      </c>
      <c r="N617" s="3">
        <f t="shared" si="51"/>
        <v>52</v>
      </c>
      <c r="O617" s="24">
        <f t="shared" si="52"/>
        <v>0</v>
      </c>
      <c r="P617" s="3"/>
      <c r="Q617" s="3"/>
      <c r="R617" s="3"/>
      <c r="S617" s="5"/>
      <c r="T617" s="3"/>
      <c r="U617" s="3"/>
      <c r="V617" s="6"/>
      <c r="W617" s="6"/>
      <c r="X617" s="6"/>
    </row>
    <row r="618" spans="8:24" ht="15.75" customHeight="1" x14ac:dyDescent="0.3">
      <c r="H618" s="29" t="e">
        <f>G618/(J617+$B$3)*100</f>
        <v>#VALUE!</v>
      </c>
      <c r="I618" s="2"/>
      <c r="J618" s="2" t="str">
        <f t="shared" si="48"/>
        <v/>
      </c>
      <c r="K618" s="2">
        <f>IF(J618&lt;MAX($J$14:$J618),J618-MAX($J$14:$J618),0)</f>
        <v>0</v>
      </c>
      <c r="L618" s="9" t="e">
        <f t="shared" si="49"/>
        <v>#VALUE!</v>
      </c>
      <c r="M618" s="3">
        <f t="shared" si="50"/>
        <v>52</v>
      </c>
      <c r="N618" s="3">
        <f t="shared" si="51"/>
        <v>52</v>
      </c>
      <c r="O618" s="24">
        <f t="shared" si="52"/>
        <v>0</v>
      </c>
      <c r="P618" s="3"/>
      <c r="Q618" s="3"/>
      <c r="R618" s="3"/>
      <c r="S618" s="5"/>
      <c r="T618" s="3"/>
      <c r="U618" s="3"/>
      <c r="V618" s="6"/>
      <c r="W618" s="6"/>
      <c r="X618" s="6"/>
    </row>
    <row r="619" spans="8:24" ht="15.75" customHeight="1" x14ac:dyDescent="0.3">
      <c r="H619" s="29" t="e">
        <f>G619/(J618+$B$3)*100</f>
        <v>#VALUE!</v>
      </c>
      <c r="I619" s="2"/>
      <c r="J619" s="2" t="str">
        <f t="shared" si="48"/>
        <v/>
      </c>
      <c r="K619" s="2">
        <f>IF(J619&lt;MAX($J$14:$J619),J619-MAX($J$14:$J619),0)</f>
        <v>0</v>
      </c>
      <c r="L619" s="9" t="e">
        <f t="shared" si="49"/>
        <v>#VALUE!</v>
      </c>
      <c r="M619" s="3">
        <f t="shared" si="50"/>
        <v>52</v>
      </c>
      <c r="N619" s="3">
        <f t="shared" si="51"/>
        <v>52</v>
      </c>
      <c r="O619" s="24">
        <f t="shared" si="52"/>
        <v>0</v>
      </c>
      <c r="P619" s="3"/>
      <c r="Q619" s="3"/>
      <c r="R619" s="3"/>
      <c r="S619" s="5"/>
      <c r="T619" s="3"/>
      <c r="U619" s="3"/>
      <c r="V619" s="6"/>
      <c r="W619" s="6"/>
      <c r="X619" s="6"/>
    </row>
    <row r="620" spans="8:24" ht="15.75" customHeight="1" x14ac:dyDescent="0.3">
      <c r="H620" s="29" t="e">
        <f>G620/(J618+$B$3)*100</f>
        <v>#VALUE!</v>
      </c>
      <c r="I620" s="2"/>
      <c r="J620" s="2" t="str">
        <f t="shared" si="48"/>
        <v/>
      </c>
      <c r="K620" s="2">
        <f>IF(J620&lt;MAX($J$14:$J620),J620-MAX($J$14:$J620),0)</f>
        <v>0</v>
      </c>
      <c r="L620" s="9" t="e">
        <f t="shared" si="49"/>
        <v>#VALUE!</v>
      </c>
      <c r="M620" s="3">
        <f t="shared" si="50"/>
        <v>52</v>
      </c>
      <c r="N620" s="3">
        <f t="shared" si="51"/>
        <v>52</v>
      </c>
      <c r="O620" s="24">
        <f t="shared" si="52"/>
        <v>0</v>
      </c>
      <c r="P620" s="3"/>
      <c r="Q620" s="3"/>
      <c r="R620" s="3"/>
      <c r="S620" s="5"/>
      <c r="T620" s="3"/>
      <c r="U620" s="3"/>
      <c r="V620" s="6"/>
      <c r="W620" s="6"/>
      <c r="X620" s="6"/>
    </row>
    <row r="621" spans="8:24" ht="15.75" customHeight="1" x14ac:dyDescent="0.3">
      <c r="H621" s="29" t="e">
        <f>G621/(J620+$B$3)*100</f>
        <v>#VALUE!</v>
      </c>
      <c r="I621" s="2"/>
      <c r="J621" s="2" t="str">
        <f t="shared" si="48"/>
        <v/>
      </c>
      <c r="K621" s="2">
        <f>IF(J621&lt;MAX($J$14:$J621),J621-MAX($J$14:$J621),0)</f>
        <v>0</v>
      </c>
      <c r="L621" s="9" t="e">
        <f t="shared" si="49"/>
        <v>#VALUE!</v>
      </c>
      <c r="M621" s="3">
        <f t="shared" si="50"/>
        <v>52</v>
      </c>
      <c r="N621" s="3">
        <f t="shared" si="51"/>
        <v>52</v>
      </c>
      <c r="O621" s="24">
        <f t="shared" si="52"/>
        <v>0</v>
      </c>
      <c r="P621" s="3"/>
      <c r="Q621" s="3"/>
      <c r="R621" s="3"/>
      <c r="S621" s="5"/>
      <c r="T621" s="3"/>
      <c r="U621" s="3"/>
      <c r="V621" s="6"/>
      <c r="W621" s="6"/>
      <c r="X621" s="6"/>
    </row>
    <row r="622" spans="8:24" ht="15.75" customHeight="1" x14ac:dyDescent="0.3">
      <c r="H622" s="29" t="e">
        <f>G622/(J621+$B$3)*100</f>
        <v>#VALUE!</v>
      </c>
      <c r="I622" s="2"/>
      <c r="J622" s="2" t="str">
        <f t="shared" si="48"/>
        <v/>
      </c>
      <c r="K622" s="2">
        <f>IF(J622&lt;MAX($J$14:$J622),J622-MAX($J$14:$J622),0)</f>
        <v>0</v>
      </c>
      <c r="L622" s="9" t="e">
        <f t="shared" si="49"/>
        <v>#VALUE!</v>
      </c>
      <c r="M622" s="3">
        <f t="shared" si="50"/>
        <v>52</v>
      </c>
      <c r="N622" s="3">
        <f t="shared" si="51"/>
        <v>52</v>
      </c>
      <c r="O622" s="24">
        <f t="shared" si="52"/>
        <v>0</v>
      </c>
      <c r="P622" s="3"/>
      <c r="Q622" s="3"/>
      <c r="R622" s="3"/>
      <c r="S622" s="5"/>
      <c r="T622" s="3"/>
      <c r="U622" s="3"/>
      <c r="V622" s="6"/>
      <c r="W622" s="6"/>
      <c r="X622" s="6"/>
    </row>
    <row r="623" spans="8:24" ht="15.75" customHeight="1" x14ac:dyDescent="0.3">
      <c r="H623" s="29" t="e">
        <f>G623/(J622+$B$3)*100</f>
        <v>#VALUE!</v>
      </c>
      <c r="I623" s="2"/>
      <c r="J623" s="2" t="str">
        <f t="shared" si="48"/>
        <v/>
      </c>
      <c r="K623" s="2">
        <f>IF(J623&lt;MAX($J$14:$J623),J623-MAX($J$14:$J623),0)</f>
        <v>0</v>
      </c>
      <c r="L623" s="9" t="e">
        <f t="shared" si="49"/>
        <v>#VALUE!</v>
      </c>
      <c r="M623" s="3">
        <f t="shared" si="50"/>
        <v>52</v>
      </c>
      <c r="N623" s="3">
        <f t="shared" si="51"/>
        <v>52</v>
      </c>
      <c r="O623" s="24">
        <f t="shared" si="52"/>
        <v>0</v>
      </c>
      <c r="P623" s="3"/>
      <c r="Q623" s="3"/>
      <c r="R623" s="3"/>
      <c r="S623" s="5"/>
      <c r="T623" s="3"/>
      <c r="U623" s="3"/>
      <c r="V623" s="6"/>
      <c r="W623" s="6"/>
      <c r="X623" s="6"/>
    </row>
    <row r="624" spans="8:24" ht="15.75" customHeight="1" x14ac:dyDescent="0.3">
      <c r="H624" s="29" t="e">
        <f>G624/(J622+$B$3)*100</f>
        <v>#VALUE!</v>
      </c>
      <c r="I624" s="2"/>
      <c r="J624" s="2" t="str">
        <f t="shared" si="48"/>
        <v/>
      </c>
      <c r="K624" s="2">
        <f>IF(J624&lt;MAX($J$14:$J624),J624-MAX($J$14:$J624),0)</f>
        <v>0</v>
      </c>
      <c r="L624" s="9" t="e">
        <f t="shared" si="49"/>
        <v>#VALUE!</v>
      </c>
      <c r="M624" s="3">
        <f t="shared" si="50"/>
        <v>52</v>
      </c>
      <c r="N624" s="3">
        <f t="shared" si="51"/>
        <v>52</v>
      </c>
      <c r="O624" s="24">
        <f t="shared" si="52"/>
        <v>0</v>
      </c>
      <c r="P624" s="3"/>
      <c r="Q624" s="3"/>
      <c r="R624" s="3"/>
      <c r="S624" s="5"/>
      <c r="T624" s="3"/>
      <c r="U624" s="3"/>
      <c r="V624" s="6"/>
      <c r="W624" s="6"/>
      <c r="X624" s="6"/>
    </row>
    <row r="625" spans="8:24" ht="15.75" customHeight="1" x14ac:dyDescent="0.3">
      <c r="H625" s="29" t="e">
        <f>G625/(J624+$B$3)*100</f>
        <v>#VALUE!</v>
      </c>
      <c r="I625" s="2"/>
      <c r="J625" s="2" t="str">
        <f t="shared" si="48"/>
        <v/>
      </c>
      <c r="K625" s="2">
        <f>IF(J625&lt;MAX($J$14:$J625),J625-MAX($J$14:$J625),0)</f>
        <v>0</v>
      </c>
      <c r="L625" s="9" t="e">
        <f t="shared" si="49"/>
        <v>#VALUE!</v>
      </c>
      <c r="M625" s="3">
        <f t="shared" si="50"/>
        <v>52</v>
      </c>
      <c r="N625" s="3">
        <f t="shared" si="51"/>
        <v>52</v>
      </c>
      <c r="O625" s="24">
        <f t="shared" si="52"/>
        <v>0</v>
      </c>
      <c r="P625" s="3"/>
      <c r="Q625" s="3"/>
      <c r="R625" s="3"/>
      <c r="S625" s="5"/>
      <c r="T625" s="3"/>
      <c r="U625" s="3"/>
      <c r="V625" s="6"/>
      <c r="W625" s="6"/>
      <c r="X625" s="6"/>
    </row>
    <row r="626" spans="8:24" ht="15.75" customHeight="1" x14ac:dyDescent="0.3">
      <c r="H626" s="29" t="e">
        <f>G626/(J625+$B$3)*100</f>
        <v>#VALUE!</v>
      </c>
      <c r="I626" s="2"/>
      <c r="J626" s="2" t="str">
        <f t="shared" si="48"/>
        <v/>
      </c>
      <c r="K626" s="2">
        <f>IF(J626&lt;MAX($J$14:$J626),J626-MAX($J$14:$J626),0)</f>
        <v>0</v>
      </c>
      <c r="L626" s="9" t="e">
        <f t="shared" si="49"/>
        <v>#VALUE!</v>
      </c>
      <c r="M626" s="3">
        <f t="shared" si="50"/>
        <v>52</v>
      </c>
      <c r="N626" s="3">
        <f t="shared" si="51"/>
        <v>52</v>
      </c>
      <c r="O626" s="24">
        <f t="shared" si="52"/>
        <v>0</v>
      </c>
      <c r="P626" s="3"/>
      <c r="Q626" s="3"/>
      <c r="R626" s="3"/>
      <c r="S626" s="5"/>
      <c r="T626" s="3"/>
      <c r="U626" s="3"/>
      <c r="V626" s="6"/>
      <c r="W626" s="6"/>
      <c r="X626" s="6"/>
    </row>
    <row r="627" spans="8:24" ht="15.75" customHeight="1" x14ac:dyDescent="0.3">
      <c r="H627" s="29" t="e">
        <f>G627/(J626+$B$3)*100</f>
        <v>#VALUE!</v>
      </c>
      <c r="I627" s="2"/>
      <c r="J627" s="2" t="str">
        <f t="shared" si="48"/>
        <v/>
      </c>
      <c r="K627" s="2">
        <f>IF(J627&lt;MAX($J$14:$J627),J627-MAX($J$14:$J627),0)</f>
        <v>0</v>
      </c>
      <c r="L627" s="9" t="e">
        <f t="shared" si="49"/>
        <v>#VALUE!</v>
      </c>
      <c r="M627" s="3">
        <f t="shared" si="50"/>
        <v>52</v>
      </c>
      <c r="N627" s="3">
        <f t="shared" si="51"/>
        <v>52</v>
      </c>
      <c r="O627" s="24">
        <f t="shared" si="52"/>
        <v>0</v>
      </c>
      <c r="P627" s="3"/>
      <c r="Q627" s="3"/>
      <c r="R627" s="3"/>
      <c r="S627" s="5"/>
      <c r="T627" s="3"/>
      <c r="U627" s="3"/>
      <c r="V627" s="6"/>
      <c r="W627" s="6"/>
      <c r="X627" s="6"/>
    </row>
    <row r="628" spans="8:24" ht="15.75" customHeight="1" x14ac:dyDescent="0.3">
      <c r="H628" s="29" t="e">
        <f>G628/(J626+$B$3)*100</f>
        <v>#VALUE!</v>
      </c>
      <c r="I628" s="2"/>
      <c r="J628" s="2" t="str">
        <f t="shared" si="48"/>
        <v/>
      </c>
      <c r="K628" s="2">
        <f>IF(J628&lt;MAX($J$14:$J628),J628-MAX($J$14:$J628),0)</f>
        <v>0</v>
      </c>
      <c r="L628" s="9" t="e">
        <f t="shared" si="49"/>
        <v>#VALUE!</v>
      </c>
      <c r="M628" s="3">
        <f t="shared" si="50"/>
        <v>52</v>
      </c>
      <c r="N628" s="3">
        <f t="shared" si="51"/>
        <v>52</v>
      </c>
      <c r="O628" s="24">
        <f t="shared" si="52"/>
        <v>0</v>
      </c>
      <c r="P628" s="3"/>
      <c r="Q628" s="3"/>
      <c r="R628" s="3"/>
      <c r="S628" s="5"/>
      <c r="T628" s="3"/>
      <c r="U628" s="3"/>
      <c r="V628" s="6"/>
      <c r="W628" s="6"/>
      <c r="X628" s="6"/>
    </row>
    <row r="629" spans="8:24" ht="15.75" customHeight="1" x14ac:dyDescent="0.3">
      <c r="H629" s="29" t="e">
        <f>G629/(J628+$B$3)*100</f>
        <v>#VALUE!</v>
      </c>
      <c r="I629" s="2"/>
      <c r="J629" s="2" t="str">
        <f t="shared" si="48"/>
        <v/>
      </c>
      <c r="K629" s="2">
        <f>IF(J629&lt;MAX($J$14:$J629),J629-MAX($J$14:$J629),0)</f>
        <v>0</v>
      </c>
      <c r="L629" s="9" t="e">
        <f t="shared" si="49"/>
        <v>#VALUE!</v>
      </c>
      <c r="M629" s="3">
        <f t="shared" si="50"/>
        <v>52</v>
      </c>
      <c r="N629" s="3">
        <f t="shared" si="51"/>
        <v>52</v>
      </c>
      <c r="O629" s="24">
        <f t="shared" si="52"/>
        <v>0</v>
      </c>
      <c r="P629" s="3"/>
      <c r="Q629" s="3"/>
      <c r="R629" s="3"/>
      <c r="S629" s="5"/>
      <c r="T629" s="3"/>
      <c r="U629" s="3"/>
      <c r="V629" s="6"/>
      <c r="W629" s="6"/>
      <c r="X629" s="6"/>
    </row>
    <row r="630" spans="8:24" ht="15.75" customHeight="1" x14ac:dyDescent="0.3">
      <c r="H630" s="29" t="e">
        <f>G630/(J629+$B$3)*100</f>
        <v>#VALUE!</v>
      </c>
      <c r="I630" s="2"/>
      <c r="J630" s="2" t="str">
        <f t="shared" si="48"/>
        <v/>
      </c>
      <c r="K630" s="2">
        <f>IF(J630&lt;MAX($J$14:$J630),J630-MAX($J$14:$J630),0)</f>
        <v>0</v>
      </c>
      <c r="L630" s="9" t="e">
        <f t="shared" si="49"/>
        <v>#VALUE!</v>
      </c>
      <c r="M630" s="3">
        <f t="shared" si="50"/>
        <v>52</v>
      </c>
      <c r="N630" s="3">
        <f t="shared" si="51"/>
        <v>52</v>
      </c>
      <c r="O630" s="24">
        <f t="shared" si="52"/>
        <v>0</v>
      </c>
      <c r="P630" s="3"/>
      <c r="Q630" s="3"/>
      <c r="R630" s="3"/>
      <c r="S630" s="5"/>
      <c r="T630" s="3"/>
      <c r="U630" s="3"/>
      <c r="V630" s="6"/>
      <c r="W630" s="6"/>
      <c r="X630" s="6"/>
    </row>
    <row r="631" spans="8:24" ht="15.75" customHeight="1" x14ac:dyDescent="0.3">
      <c r="H631" s="29" t="e">
        <f>G631/(J630+$B$3)*100</f>
        <v>#VALUE!</v>
      </c>
      <c r="I631" s="2"/>
      <c r="J631" s="2" t="str">
        <f t="shared" si="48"/>
        <v/>
      </c>
      <c r="K631" s="2">
        <f>IF(J631&lt;MAX($J$14:$J631),J631-MAX($J$14:$J631),0)</f>
        <v>0</v>
      </c>
      <c r="L631" s="9" t="e">
        <f t="shared" si="49"/>
        <v>#VALUE!</v>
      </c>
      <c r="M631" s="3">
        <f t="shared" si="50"/>
        <v>52</v>
      </c>
      <c r="N631" s="3">
        <f t="shared" si="51"/>
        <v>52</v>
      </c>
      <c r="O631" s="24">
        <f t="shared" si="52"/>
        <v>0</v>
      </c>
      <c r="P631" s="3"/>
      <c r="Q631" s="3"/>
      <c r="R631" s="3"/>
      <c r="S631" s="5"/>
      <c r="T631" s="3"/>
      <c r="U631" s="3"/>
      <c r="V631" s="6"/>
      <c r="W631" s="6"/>
      <c r="X631" s="6"/>
    </row>
    <row r="632" spans="8:24" ht="15.75" customHeight="1" x14ac:dyDescent="0.3">
      <c r="H632" s="29" t="e">
        <f>G632/(J630+$B$3)*100</f>
        <v>#VALUE!</v>
      </c>
      <c r="I632" s="2"/>
      <c r="J632" s="2" t="str">
        <f t="shared" si="48"/>
        <v/>
      </c>
      <c r="K632" s="2">
        <f>IF(J632&lt;MAX($J$14:$J632),J632-MAX($J$14:$J632),0)</f>
        <v>0</v>
      </c>
      <c r="L632" s="9" t="e">
        <f t="shared" si="49"/>
        <v>#VALUE!</v>
      </c>
      <c r="M632" s="3">
        <f t="shared" si="50"/>
        <v>52</v>
      </c>
      <c r="N632" s="3">
        <f t="shared" si="51"/>
        <v>52</v>
      </c>
      <c r="O632" s="24">
        <f t="shared" si="52"/>
        <v>0</v>
      </c>
      <c r="P632" s="3"/>
      <c r="Q632" s="3"/>
      <c r="R632" s="3"/>
      <c r="S632" s="5"/>
      <c r="T632" s="3"/>
      <c r="U632" s="3"/>
      <c r="V632" s="6"/>
      <c r="W632" s="6"/>
      <c r="X632" s="6"/>
    </row>
    <row r="633" spans="8:24" ht="15.75" customHeight="1" x14ac:dyDescent="0.3">
      <c r="H633" s="29" t="e">
        <f>G633/(J632+$B$3)*100</f>
        <v>#VALUE!</v>
      </c>
      <c r="I633" s="2"/>
      <c r="J633" s="2" t="str">
        <f t="shared" si="48"/>
        <v/>
      </c>
      <c r="K633" s="2">
        <f>IF(J633&lt;MAX($J$14:$J633),J633-MAX($J$14:$J633),0)</f>
        <v>0</v>
      </c>
      <c r="L633" s="9" t="e">
        <f t="shared" si="49"/>
        <v>#VALUE!</v>
      </c>
      <c r="M633" s="3">
        <f t="shared" si="50"/>
        <v>52</v>
      </c>
      <c r="N633" s="3">
        <f t="shared" si="51"/>
        <v>52</v>
      </c>
      <c r="O633" s="24">
        <f t="shared" si="52"/>
        <v>0</v>
      </c>
      <c r="P633" s="3"/>
      <c r="Q633" s="3"/>
      <c r="R633" s="3"/>
      <c r="S633" s="5"/>
      <c r="T633" s="3"/>
      <c r="U633" s="3"/>
      <c r="V633" s="6"/>
      <c r="W633" s="6"/>
      <c r="X633" s="6"/>
    </row>
    <row r="634" spans="8:24" ht="15.75" customHeight="1" x14ac:dyDescent="0.3">
      <c r="H634" s="29" t="e">
        <f>G634/(J633+$B$3)*100</f>
        <v>#VALUE!</v>
      </c>
      <c r="I634" s="2"/>
      <c r="J634" s="2" t="str">
        <f t="shared" si="48"/>
        <v/>
      </c>
      <c r="K634" s="2">
        <f>IF(J634&lt;MAX($J$14:$J634),J634-MAX($J$14:$J634),0)</f>
        <v>0</v>
      </c>
      <c r="L634" s="9" t="e">
        <f t="shared" si="49"/>
        <v>#VALUE!</v>
      </c>
      <c r="M634" s="3">
        <f t="shared" si="50"/>
        <v>52</v>
      </c>
      <c r="N634" s="3">
        <f t="shared" si="51"/>
        <v>52</v>
      </c>
      <c r="O634" s="24">
        <f t="shared" si="52"/>
        <v>0</v>
      </c>
      <c r="P634" s="3"/>
      <c r="Q634" s="3"/>
      <c r="R634" s="3"/>
      <c r="S634" s="5"/>
      <c r="T634" s="3"/>
      <c r="U634" s="3"/>
      <c r="V634" s="6"/>
      <c r="W634" s="6"/>
      <c r="X634" s="6"/>
    </row>
    <row r="635" spans="8:24" ht="15.75" customHeight="1" x14ac:dyDescent="0.3">
      <c r="H635" s="29" t="e">
        <f>G635/(J634+$B$3)*100</f>
        <v>#VALUE!</v>
      </c>
      <c r="I635" s="2"/>
      <c r="J635" s="2" t="str">
        <f t="shared" si="48"/>
        <v/>
      </c>
      <c r="K635" s="2">
        <f>IF(J635&lt;MAX($J$14:$J635),J635-MAX($J$14:$J635),0)</f>
        <v>0</v>
      </c>
      <c r="L635" s="9" t="e">
        <f t="shared" si="49"/>
        <v>#VALUE!</v>
      </c>
      <c r="M635" s="3">
        <f t="shared" si="50"/>
        <v>52</v>
      </c>
      <c r="N635" s="3">
        <f t="shared" si="51"/>
        <v>52</v>
      </c>
      <c r="O635" s="24">
        <f t="shared" si="52"/>
        <v>0</v>
      </c>
      <c r="P635" s="3"/>
      <c r="Q635" s="3"/>
      <c r="R635" s="3"/>
      <c r="S635" s="5"/>
      <c r="T635" s="3"/>
      <c r="U635" s="3"/>
      <c r="V635" s="6"/>
      <c r="W635" s="6"/>
      <c r="X635" s="6"/>
    </row>
    <row r="636" spans="8:24" ht="15.75" customHeight="1" x14ac:dyDescent="0.3">
      <c r="H636" s="29" t="e">
        <f>G636/(J634+$B$3)*100</f>
        <v>#VALUE!</v>
      </c>
      <c r="I636" s="2"/>
      <c r="J636" s="2" t="str">
        <f t="shared" si="48"/>
        <v/>
      </c>
      <c r="K636" s="2">
        <f>IF(J636&lt;MAX($J$14:$J636),J636-MAX($J$14:$J636),0)</f>
        <v>0</v>
      </c>
      <c r="L636" s="9" t="e">
        <f t="shared" si="49"/>
        <v>#VALUE!</v>
      </c>
      <c r="M636" s="3">
        <f t="shared" si="50"/>
        <v>52</v>
      </c>
      <c r="N636" s="3">
        <f t="shared" si="51"/>
        <v>52</v>
      </c>
      <c r="O636" s="24">
        <f t="shared" si="52"/>
        <v>0</v>
      </c>
      <c r="P636" s="3"/>
      <c r="Q636" s="3"/>
      <c r="R636" s="3"/>
      <c r="S636" s="5"/>
      <c r="T636" s="3"/>
      <c r="U636" s="3"/>
      <c r="V636" s="6"/>
      <c r="W636" s="6"/>
      <c r="X636" s="6"/>
    </row>
    <row r="637" spans="8:24" ht="15.75" customHeight="1" x14ac:dyDescent="0.3">
      <c r="H637" s="29" t="e">
        <f>G637/(J636+$B$3)*100</f>
        <v>#VALUE!</v>
      </c>
      <c r="I637" s="2"/>
      <c r="J637" s="2" t="str">
        <f t="shared" si="48"/>
        <v/>
      </c>
      <c r="K637" s="2">
        <f>IF(J637&lt;MAX($J$14:$J637),J637-MAX($J$14:$J637),0)</f>
        <v>0</v>
      </c>
      <c r="L637" s="9" t="e">
        <f t="shared" si="49"/>
        <v>#VALUE!</v>
      </c>
      <c r="M637" s="3">
        <f t="shared" si="50"/>
        <v>52</v>
      </c>
      <c r="N637" s="3">
        <f t="shared" si="51"/>
        <v>52</v>
      </c>
      <c r="O637" s="24">
        <f t="shared" si="52"/>
        <v>0</v>
      </c>
      <c r="P637" s="3"/>
      <c r="Q637" s="3"/>
      <c r="R637" s="3"/>
      <c r="S637" s="5"/>
      <c r="T637" s="3"/>
      <c r="U637" s="3"/>
      <c r="V637" s="6"/>
      <c r="W637" s="6"/>
      <c r="X637" s="6"/>
    </row>
    <row r="638" spans="8:24" ht="15.75" customHeight="1" x14ac:dyDescent="0.3">
      <c r="H638" s="29" t="e">
        <f>G638/(J637+$B$3)*100</f>
        <v>#VALUE!</v>
      </c>
      <c r="I638" s="2"/>
      <c r="J638" s="2" t="str">
        <f t="shared" si="48"/>
        <v/>
      </c>
      <c r="K638" s="2">
        <f>IF(J638&lt;MAX($J$14:$J638),J638-MAX($J$14:$J638),0)</f>
        <v>0</v>
      </c>
      <c r="L638" s="9" t="e">
        <f t="shared" si="49"/>
        <v>#VALUE!</v>
      </c>
      <c r="M638" s="3">
        <f t="shared" si="50"/>
        <v>52</v>
      </c>
      <c r="N638" s="3">
        <f t="shared" si="51"/>
        <v>52</v>
      </c>
      <c r="O638" s="24">
        <f t="shared" si="52"/>
        <v>0</v>
      </c>
      <c r="P638" s="3"/>
      <c r="Q638" s="3"/>
      <c r="R638" s="3"/>
      <c r="S638" s="5"/>
      <c r="T638" s="3"/>
      <c r="U638" s="3"/>
      <c r="V638" s="6"/>
      <c r="W638" s="6"/>
      <c r="X638" s="6"/>
    </row>
    <row r="639" spans="8:24" ht="15.75" customHeight="1" x14ac:dyDescent="0.3">
      <c r="H639" s="29" t="e">
        <f>G639/(J638+$B$3)*100</f>
        <v>#VALUE!</v>
      </c>
      <c r="I639" s="2"/>
      <c r="J639" s="2" t="str">
        <f t="shared" si="48"/>
        <v/>
      </c>
      <c r="K639" s="2">
        <f>IF(J639&lt;MAX($J$14:$J639),J639-MAX($J$14:$J639),0)</f>
        <v>0</v>
      </c>
      <c r="L639" s="9" t="e">
        <f t="shared" si="49"/>
        <v>#VALUE!</v>
      </c>
      <c r="M639" s="3">
        <f t="shared" si="50"/>
        <v>52</v>
      </c>
      <c r="N639" s="3">
        <f t="shared" si="51"/>
        <v>52</v>
      </c>
      <c r="O639" s="24">
        <f t="shared" si="52"/>
        <v>0</v>
      </c>
      <c r="P639" s="3"/>
      <c r="Q639" s="3"/>
      <c r="R639" s="3"/>
      <c r="S639" s="5"/>
      <c r="T639" s="3"/>
      <c r="U639" s="3"/>
      <c r="V639" s="6"/>
      <c r="W639" s="6"/>
      <c r="X639" s="6"/>
    </row>
    <row r="640" spans="8:24" ht="15.75" customHeight="1" x14ac:dyDescent="0.3">
      <c r="H640" s="29" t="e">
        <f>G640/(J638+$B$3)*100</f>
        <v>#VALUE!</v>
      </c>
      <c r="I640" s="2"/>
      <c r="J640" s="2" t="str">
        <f t="shared" si="48"/>
        <v/>
      </c>
      <c r="K640" s="2">
        <f>IF(J640&lt;MAX($J$14:$J640),J640-MAX($J$14:$J640),0)</f>
        <v>0</v>
      </c>
      <c r="L640" s="9" t="e">
        <f t="shared" si="49"/>
        <v>#VALUE!</v>
      </c>
      <c r="M640" s="3">
        <f t="shared" si="50"/>
        <v>52</v>
      </c>
      <c r="N640" s="3">
        <f t="shared" si="51"/>
        <v>52</v>
      </c>
      <c r="O640" s="24">
        <f t="shared" si="52"/>
        <v>0</v>
      </c>
      <c r="P640" s="3"/>
      <c r="Q640" s="3"/>
      <c r="R640" s="3"/>
      <c r="S640" s="5"/>
      <c r="T640" s="3"/>
      <c r="U640" s="3"/>
      <c r="V640" s="6"/>
      <c r="W640" s="6"/>
      <c r="X640" s="6"/>
    </row>
    <row r="641" spans="8:24" ht="15.75" customHeight="1" x14ac:dyDescent="0.3">
      <c r="H641" s="29" t="e">
        <f>G641/(J640+$B$3)*100</f>
        <v>#VALUE!</v>
      </c>
      <c r="I641" s="2"/>
      <c r="J641" s="2" t="str">
        <f t="shared" si="48"/>
        <v/>
      </c>
      <c r="K641" s="2">
        <f>IF(J641&lt;MAX($J$14:$J641),J641-MAX($J$14:$J641),0)</f>
        <v>0</v>
      </c>
      <c r="L641" s="9" t="e">
        <f t="shared" si="49"/>
        <v>#VALUE!</v>
      </c>
      <c r="M641" s="3">
        <f t="shared" si="50"/>
        <v>52</v>
      </c>
      <c r="N641" s="3">
        <f t="shared" si="51"/>
        <v>52</v>
      </c>
      <c r="O641" s="24">
        <f t="shared" si="52"/>
        <v>0</v>
      </c>
      <c r="P641" s="3"/>
      <c r="Q641" s="3"/>
      <c r="R641" s="3"/>
      <c r="S641" s="5"/>
      <c r="T641" s="3"/>
      <c r="U641" s="3"/>
      <c r="V641" s="6"/>
      <c r="W641" s="6"/>
      <c r="X641" s="6"/>
    </row>
    <row r="642" spans="8:24" ht="15.75" customHeight="1" x14ac:dyDescent="0.3">
      <c r="H642" s="29" t="e">
        <f>G642/(J641+$B$3)*100</f>
        <v>#VALUE!</v>
      </c>
      <c r="I642" s="2"/>
      <c r="J642" s="2" t="str">
        <f t="shared" si="48"/>
        <v/>
      </c>
      <c r="K642" s="2">
        <f>IF(J642&lt;MAX($J$14:$J642),J642-MAX($J$14:$J642),0)</f>
        <v>0</v>
      </c>
      <c r="L642" s="9" t="e">
        <f t="shared" si="49"/>
        <v>#VALUE!</v>
      </c>
      <c r="M642" s="3">
        <f t="shared" si="50"/>
        <v>52</v>
      </c>
      <c r="N642" s="3">
        <f t="shared" si="51"/>
        <v>52</v>
      </c>
      <c r="O642" s="24">
        <f t="shared" si="52"/>
        <v>0</v>
      </c>
      <c r="P642" s="3"/>
      <c r="Q642" s="3"/>
      <c r="R642" s="3"/>
      <c r="S642" s="5"/>
      <c r="T642" s="3"/>
      <c r="U642" s="3"/>
      <c r="V642" s="6"/>
      <c r="W642" s="6"/>
      <c r="X642" s="6"/>
    </row>
    <row r="643" spans="8:24" ht="15.75" customHeight="1" x14ac:dyDescent="0.3">
      <c r="H643" s="29" t="e">
        <f>G643/(J642+$B$3)*100</f>
        <v>#VALUE!</v>
      </c>
      <c r="I643" s="2"/>
      <c r="J643" s="2" t="str">
        <f t="shared" si="48"/>
        <v/>
      </c>
      <c r="K643" s="2">
        <f>IF(J643&lt;MAX($J$14:$J643),J643-MAX($J$14:$J643),0)</f>
        <v>0</v>
      </c>
      <c r="L643" s="9" t="e">
        <f t="shared" si="49"/>
        <v>#VALUE!</v>
      </c>
      <c r="M643" s="3">
        <f t="shared" si="50"/>
        <v>52</v>
      </c>
      <c r="N643" s="3">
        <f t="shared" si="51"/>
        <v>52</v>
      </c>
      <c r="O643" s="24">
        <f t="shared" si="52"/>
        <v>0</v>
      </c>
      <c r="P643" s="3"/>
      <c r="Q643" s="3"/>
      <c r="R643" s="3"/>
      <c r="S643" s="5"/>
      <c r="T643" s="3"/>
      <c r="U643" s="3"/>
      <c r="V643" s="6"/>
      <c r="W643" s="6"/>
      <c r="X643" s="6"/>
    </row>
    <row r="644" spans="8:24" ht="15.75" customHeight="1" x14ac:dyDescent="0.3">
      <c r="H644" s="29" t="e">
        <f>G644/(J642+$B$3)*100</f>
        <v>#VALUE!</v>
      </c>
      <c r="I644" s="2"/>
      <c r="J644" s="2" t="str">
        <f t="shared" si="48"/>
        <v/>
      </c>
      <c r="K644" s="2">
        <f>IF(J644&lt;MAX($J$14:$J644),J644-MAX($J$14:$J644),0)</f>
        <v>0</v>
      </c>
      <c r="L644" s="9" t="e">
        <f t="shared" si="49"/>
        <v>#VALUE!</v>
      </c>
      <c r="M644" s="3">
        <f t="shared" si="50"/>
        <v>52</v>
      </c>
      <c r="N644" s="3">
        <f t="shared" si="51"/>
        <v>52</v>
      </c>
      <c r="O644" s="24">
        <f t="shared" si="52"/>
        <v>0</v>
      </c>
      <c r="P644" s="3"/>
      <c r="Q644" s="3"/>
      <c r="R644" s="3"/>
      <c r="S644" s="5"/>
      <c r="T644" s="3"/>
      <c r="U644" s="3"/>
      <c r="V644" s="6"/>
      <c r="W644" s="6"/>
      <c r="X644" s="6"/>
    </row>
    <row r="645" spans="8:24" ht="15.75" customHeight="1" x14ac:dyDescent="0.3">
      <c r="H645" s="29" t="e">
        <f>G645/(J644+$B$3)*100</f>
        <v>#VALUE!</v>
      </c>
      <c r="I645" s="2"/>
      <c r="J645" s="2" t="str">
        <f t="shared" si="48"/>
        <v/>
      </c>
      <c r="K645" s="2">
        <f>IF(J645&lt;MAX($J$14:$J645),J645-MAX($J$14:$J645),0)</f>
        <v>0</v>
      </c>
      <c r="L645" s="9" t="e">
        <f t="shared" si="49"/>
        <v>#VALUE!</v>
      </c>
      <c r="M645" s="3">
        <f t="shared" si="50"/>
        <v>52</v>
      </c>
      <c r="N645" s="3">
        <f t="shared" si="51"/>
        <v>52</v>
      </c>
      <c r="O645" s="24">
        <f t="shared" si="52"/>
        <v>0</v>
      </c>
      <c r="P645" s="3"/>
      <c r="Q645" s="3"/>
      <c r="R645" s="3"/>
      <c r="S645" s="5"/>
      <c r="T645" s="3"/>
      <c r="U645" s="3"/>
      <c r="V645" s="6"/>
      <c r="W645" s="6"/>
      <c r="X645" s="6"/>
    </row>
    <row r="646" spans="8:24" ht="15.75" customHeight="1" x14ac:dyDescent="0.3">
      <c r="H646" s="29" t="e">
        <f>G646/(J645+$B$3)*100</f>
        <v>#VALUE!</v>
      </c>
      <c r="I646" s="2"/>
      <c r="J646" s="2" t="str">
        <f t="shared" si="48"/>
        <v/>
      </c>
      <c r="K646" s="2">
        <f>IF(J646&lt;MAX($J$14:$J646),J646-MAX($J$14:$J646),0)</f>
        <v>0</v>
      </c>
      <c r="L646" s="9" t="e">
        <f t="shared" si="49"/>
        <v>#VALUE!</v>
      </c>
      <c r="M646" s="3">
        <f t="shared" si="50"/>
        <v>52</v>
      </c>
      <c r="N646" s="3">
        <f t="shared" si="51"/>
        <v>52</v>
      </c>
      <c r="O646" s="24">
        <f t="shared" si="52"/>
        <v>0</v>
      </c>
      <c r="P646" s="3"/>
      <c r="Q646" s="3"/>
      <c r="R646" s="3"/>
      <c r="S646" s="5"/>
      <c r="T646" s="3"/>
      <c r="U646" s="3"/>
      <c r="V646" s="6"/>
      <c r="W646" s="6"/>
      <c r="X646" s="6"/>
    </row>
    <row r="647" spans="8:24" ht="15.75" customHeight="1" x14ac:dyDescent="0.3">
      <c r="H647" s="29" t="e">
        <f>G647/(J646+$B$3)*100</f>
        <v>#VALUE!</v>
      </c>
      <c r="I647" s="2"/>
      <c r="J647" s="2" t="str">
        <f t="shared" si="48"/>
        <v/>
      </c>
      <c r="K647" s="2">
        <f>IF(J647&lt;MAX($J$14:$J647),J647-MAX($J$14:$J647),0)</f>
        <v>0</v>
      </c>
      <c r="L647" s="9" t="e">
        <f t="shared" si="49"/>
        <v>#VALUE!</v>
      </c>
      <c r="M647" s="3">
        <f t="shared" si="50"/>
        <v>52</v>
      </c>
      <c r="N647" s="3">
        <f t="shared" si="51"/>
        <v>52</v>
      </c>
      <c r="O647" s="24">
        <f t="shared" si="52"/>
        <v>0</v>
      </c>
      <c r="P647" s="3"/>
      <c r="Q647" s="3"/>
      <c r="R647" s="3"/>
      <c r="S647" s="5"/>
      <c r="T647" s="3"/>
      <c r="U647" s="3"/>
      <c r="V647" s="6"/>
      <c r="W647" s="6"/>
      <c r="X647" s="6"/>
    </row>
    <row r="648" spans="8:24" ht="15.75" customHeight="1" x14ac:dyDescent="0.3">
      <c r="H648" s="29" t="e">
        <f>G648/(J646+$B$3)*100</f>
        <v>#VALUE!</v>
      </c>
      <c r="I648" s="2"/>
      <c r="J648" s="2" t="str">
        <f t="shared" si="48"/>
        <v/>
      </c>
      <c r="K648" s="2">
        <f>IF(J648&lt;MAX($J$14:$J648),J648-MAX($J$14:$J648),0)</f>
        <v>0</v>
      </c>
      <c r="L648" s="9" t="e">
        <f t="shared" si="49"/>
        <v>#VALUE!</v>
      </c>
      <c r="M648" s="3">
        <f t="shared" si="50"/>
        <v>52</v>
      </c>
      <c r="N648" s="3">
        <f t="shared" si="51"/>
        <v>52</v>
      </c>
      <c r="O648" s="24">
        <f t="shared" si="52"/>
        <v>0</v>
      </c>
      <c r="P648" s="3"/>
      <c r="Q648" s="3"/>
      <c r="R648" s="3"/>
      <c r="S648" s="5"/>
      <c r="T648" s="3"/>
      <c r="U648" s="3"/>
      <c r="V648" s="6"/>
      <c r="W648" s="6"/>
      <c r="X648" s="6"/>
    </row>
    <row r="649" spans="8:24" ht="15.75" customHeight="1" x14ac:dyDescent="0.3">
      <c r="H649" s="29" t="e">
        <f>G649/(J648+$B$3)*100</f>
        <v>#VALUE!</v>
      </c>
      <c r="I649" s="2"/>
      <c r="J649" s="2" t="str">
        <f t="shared" si="48"/>
        <v/>
      </c>
      <c r="K649" s="2">
        <f>IF(J649&lt;MAX($J$14:$J649),J649-MAX($J$14:$J649),0)</f>
        <v>0</v>
      </c>
      <c r="L649" s="9" t="e">
        <f t="shared" si="49"/>
        <v>#VALUE!</v>
      </c>
      <c r="M649" s="3">
        <f t="shared" si="50"/>
        <v>52</v>
      </c>
      <c r="N649" s="3">
        <f t="shared" si="51"/>
        <v>52</v>
      </c>
      <c r="O649" s="24">
        <f t="shared" si="52"/>
        <v>0</v>
      </c>
      <c r="P649" s="3"/>
      <c r="Q649" s="3"/>
      <c r="R649" s="3"/>
      <c r="S649" s="5"/>
      <c r="T649" s="3"/>
      <c r="U649" s="3"/>
      <c r="V649" s="6"/>
      <c r="W649" s="6"/>
      <c r="X649" s="6"/>
    </row>
    <row r="650" spans="8:24" ht="15.75" customHeight="1" x14ac:dyDescent="0.3">
      <c r="H650" s="29" t="e">
        <f>G650/(J649+$B$3)*100</f>
        <v>#VALUE!</v>
      </c>
      <c r="I650" s="2"/>
      <c r="J650" s="2" t="str">
        <f t="shared" si="48"/>
        <v/>
      </c>
      <c r="K650" s="2">
        <f>IF(J650&lt;MAX($J$14:$J650),J650-MAX($J$14:$J650),0)</f>
        <v>0</v>
      </c>
      <c r="L650" s="9" t="e">
        <f t="shared" si="49"/>
        <v>#VALUE!</v>
      </c>
      <c r="M650" s="3">
        <f t="shared" si="50"/>
        <v>52</v>
      </c>
      <c r="N650" s="3">
        <f t="shared" si="51"/>
        <v>52</v>
      </c>
      <c r="O650" s="24">
        <f t="shared" si="52"/>
        <v>0</v>
      </c>
      <c r="P650" s="3"/>
      <c r="Q650" s="3"/>
      <c r="R650" s="3"/>
      <c r="S650" s="5"/>
      <c r="T650" s="3"/>
      <c r="U650" s="3"/>
      <c r="V650" s="6"/>
      <c r="W650" s="6"/>
      <c r="X650" s="6"/>
    </row>
    <row r="651" spans="8:24" ht="15.75" customHeight="1" x14ac:dyDescent="0.3">
      <c r="H651" s="29" t="e">
        <f>G651/(J650+$B$3)*100</f>
        <v>#VALUE!</v>
      </c>
      <c r="I651" s="2"/>
      <c r="J651" s="2" t="str">
        <f t="shared" si="48"/>
        <v/>
      </c>
      <c r="K651" s="2">
        <f>IF(J651&lt;MAX($J$14:$J651),J651-MAX($J$14:$J651),0)</f>
        <v>0</v>
      </c>
      <c r="L651" s="9" t="e">
        <f t="shared" si="49"/>
        <v>#VALUE!</v>
      </c>
      <c r="M651" s="3">
        <f t="shared" si="50"/>
        <v>52</v>
      </c>
      <c r="N651" s="3">
        <f t="shared" si="51"/>
        <v>52</v>
      </c>
      <c r="O651" s="24">
        <f t="shared" si="52"/>
        <v>0</v>
      </c>
      <c r="P651" s="3"/>
      <c r="Q651" s="3"/>
      <c r="R651" s="3"/>
      <c r="S651" s="5"/>
      <c r="T651" s="3"/>
      <c r="U651" s="3"/>
      <c r="V651" s="6"/>
      <c r="W651" s="6"/>
      <c r="X651" s="6"/>
    </row>
    <row r="652" spans="8:24" ht="15.75" customHeight="1" x14ac:dyDescent="0.3">
      <c r="H652" s="29" t="e">
        <f>G652/(J650+$B$3)*100</f>
        <v>#VALUE!</v>
      </c>
      <c r="I652" s="2"/>
      <c r="J652" s="2" t="str">
        <f t="shared" si="48"/>
        <v/>
      </c>
      <c r="K652" s="2">
        <f>IF(J652&lt;MAX($J$14:$J652),J652-MAX($J$14:$J652),0)</f>
        <v>0</v>
      </c>
      <c r="L652" s="9" t="e">
        <f t="shared" si="49"/>
        <v>#VALUE!</v>
      </c>
      <c r="M652" s="3">
        <f t="shared" si="50"/>
        <v>52</v>
      </c>
      <c r="N652" s="3">
        <f t="shared" si="51"/>
        <v>52</v>
      </c>
      <c r="O652" s="24">
        <f t="shared" si="52"/>
        <v>0</v>
      </c>
      <c r="P652" s="3"/>
      <c r="Q652" s="3"/>
      <c r="R652" s="3"/>
      <c r="S652" s="5"/>
      <c r="T652" s="3"/>
      <c r="U652" s="3"/>
      <c r="V652" s="6"/>
      <c r="W652" s="6"/>
      <c r="X652" s="6"/>
    </row>
    <row r="653" spans="8:24" ht="15.75" customHeight="1" x14ac:dyDescent="0.3">
      <c r="H653" s="29" t="e">
        <f>G653/(J652+$B$3)*100</f>
        <v>#VALUE!</v>
      </c>
      <c r="I653" s="2"/>
      <c r="J653" s="2" t="str">
        <f t="shared" si="48"/>
        <v/>
      </c>
      <c r="K653" s="2">
        <f>IF(J653&lt;MAX($J$14:$J653),J653-MAX($J$14:$J653),0)</f>
        <v>0</v>
      </c>
      <c r="L653" s="9" t="e">
        <f t="shared" si="49"/>
        <v>#VALUE!</v>
      </c>
      <c r="M653" s="3">
        <f t="shared" si="50"/>
        <v>52</v>
      </c>
      <c r="N653" s="3">
        <f t="shared" si="51"/>
        <v>52</v>
      </c>
      <c r="O653" s="24">
        <f t="shared" si="52"/>
        <v>0</v>
      </c>
      <c r="P653" s="3"/>
      <c r="Q653" s="3"/>
      <c r="R653" s="3"/>
      <c r="S653" s="5"/>
      <c r="T653" s="3"/>
      <c r="U653" s="3"/>
      <c r="V653" s="6"/>
      <c r="W653" s="6"/>
      <c r="X653" s="6"/>
    </row>
    <row r="654" spans="8:24" ht="15.75" customHeight="1" x14ac:dyDescent="0.3">
      <c r="H654" s="29" t="e">
        <f>G654/(J653+$B$3)*100</f>
        <v>#VALUE!</v>
      </c>
      <c r="I654" s="2"/>
      <c r="J654" s="2" t="str">
        <f t="shared" si="48"/>
        <v/>
      </c>
      <c r="K654" s="2">
        <f>IF(J654&lt;MAX($J$14:$J654),J654-MAX($J$14:$J654),0)</f>
        <v>0</v>
      </c>
      <c r="L654" s="9" t="e">
        <f t="shared" si="49"/>
        <v>#VALUE!</v>
      </c>
      <c r="M654" s="3">
        <f t="shared" si="50"/>
        <v>52</v>
      </c>
      <c r="N654" s="3">
        <f t="shared" si="51"/>
        <v>52</v>
      </c>
      <c r="O654" s="24">
        <f t="shared" si="52"/>
        <v>0</v>
      </c>
      <c r="P654" s="3"/>
      <c r="Q654" s="3"/>
      <c r="R654" s="3"/>
      <c r="S654" s="5"/>
      <c r="T654" s="3"/>
      <c r="U654" s="3"/>
      <c r="V654" s="6"/>
      <c r="W654" s="6"/>
      <c r="X654" s="6"/>
    </row>
    <row r="655" spans="8:24" ht="15.75" customHeight="1" x14ac:dyDescent="0.3">
      <c r="H655" s="29" t="e">
        <f>G655/(J654+$B$3)*100</f>
        <v>#VALUE!</v>
      </c>
      <c r="I655" s="2"/>
      <c r="J655" s="2" t="str">
        <f t="shared" ref="J655:J718" si="53">IF(I655&lt;&gt;0,J654+I655,"")</f>
        <v/>
      </c>
      <c r="K655" s="2">
        <f>IF(J655&lt;MAX($J$14:$J655),J655-MAX($J$14:$J655),0)</f>
        <v>0</v>
      </c>
      <c r="L655" s="9" t="e">
        <f t="shared" ref="L655:L718" si="54">K655/(J654+$B$3)</f>
        <v>#VALUE!</v>
      </c>
      <c r="M655" s="3">
        <f t="shared" ref="M655:M718" si="55">WEEKNUM(A655,21)</f>
        <v>52</v>
      </c>
      <c r="N655" s="3">
        <f t="shared" ref="N655:N718" si="56">WEEKNUM(B655,21)</f>
        <v>52</v>
      </c>
      <c r="O655" s="24">
        <f t="shared" ref="O655:O718" si="57">B655-A655</f>
        <v>0</v>
      </c>
      <c r="P655" s="3"/>
      <c r="Q655" s="3"/>
      <c r="R655" s="3"/>
      <c r="S655" s="5"/>
      <c r="T655" s="3"/>
      <c r="U655" s="3"/>
      <c r="V655" s="6"/>
      <c r="W655" s="6"/>
      <c r="X655" s="6"/>
    </row>
    <row r="656" spans="8:24" ht="15.75" customHeight="1" x14ac:dyDescent="0.3">
      <c r="H656" s="29" t="e">
        <f>G656/(J654+$B$3)*100</f>
        <v>#VALUE!</v>
      </c>
      <c r="I656" s="2"/>
      <c r="J656" s="2" t="str">
        <f t="shared" si="53"/>
        <v/>
      </c>
      <c r="K656" s="2">
        <f>IF(J656&lt;MAX($J$14:$J656),J656-MAX($J$14:$J656),0)</f>
        <v>0</v>
      </c>
      <c r="L656" s="9" t="e">
        <f t="shared" si="54"/>
        <v>#VALUE!</v>
      </c>
      <c r="M656" s="3">
        <f t="shared" si="55"/>
        <v>52</v>
      </c>
      <c r="N656" s="3">
        <f t="shared" si="56"/>
        <v>52</v>
      </c>
      <c r="O656" s="24">
        <f t="shared" si="57"/>
        <v>0</v>
      </c>
      <c r="P656" s="3"/>
      <c r="Q656" s="3"/>
      <c r="R656" s="3"/>
      <c r="S656" s="5"/>
      <c r="T656" s="3"/>
      <c r="U656" s="3"/>
      <c r="V656" s="6"/>
      <c r="W656" s="6"/>
      <c r="X656" s="6"/>
    </row>
    <row r="657" spans="8:24" ht="15.75" customHeight="1" x14ac:dyDescent="0.3">
      <c r="H657" s="29" t="e">
        <f>G657/(J656+$B$3)*100</f>
        <v>#VALUE!</v>
      </c>
      <c r="I657" s="2"/>
      <c r="J657" s="2" t="str">
        <f t="shared" si="53"/>
        <v/>
      </c>
      <c r="K657" s="2">
        <f>IF(J657&lt;MAX($J$14:$J657),J657-MAX($J$14:$J657),0)</f>
        <v>0</v>
      </c>
      <c r="L657" s="9" t="e">
        <f t="shared" si="54"/>
        <v>#VALUE!</v>
      </c>
      <c r="M657" s="3">
        <f t="shared" si="55"/>
        <v>52</v>
      </c>
      <c r="N657" s="3">
        <f t="shared" si="56"/>
        <v>52</v>
      </c>
      <c r="O657" s="24">
        <f t="shared" si="57"/>
        <v>0</v>
      </c>
      <c r="P657" s="3"/>
      <c r="Q657" s="3"/>
      <c r="R657" s="3"/>
      <c r="S657" s="5"/>
      <c r="T657" s="3"/>
      <c r="U657" s="3"/>
      <c r="V657" s="6"/>
      <c r="W657" s="6"/>
      <c r="X657" s="6"/>
    </row>
    <row r="658" spans="8:24" ht="15.75" customHeight="1" x14ac:dyDescent="0.3">
      <c r="H658" s="29" t="e">
        <f>G658/(J657+$B$3)*100</f>
        <v>#VALUE!</v>
      </c>
      <c r="I658" s="2"/>
      <c r="J658" s="2" t="str">
        <f t="shared" si="53"/>
        <v/>
      </c>
      <c r="K658" s="2">
        <f>IF(J658&lt;MAX($J$14:$J658),J658-MAX($J$14:$J658),0)</f>
        <v>0</v>
      </c>
      <c r="L658" s="9" t="e">
        <f t="shared" si="54"/>
        <v>#VALUE!</v>
      </c>
      <c r="M658" s="3">
        <f t="shared" si="55"/>
        <v>52</v>
      </c>
      <c r="N658" s="3">
        <f t="shared" si="56"/>
        <v>52</v>
      </c>
      <c r="O658" s="24">
        <f t="shared" si="57"/>
        <v>0</v>
      </c>
      <c r="P658" s="3"/>
      <c r="Q658" s="3"/>
      <c r="R658" s="3"/>
      <c r="S658" s="5"/>
      <c r="T658" s="3"/>
      <c r="U658" s="3"/>
      <c r="V658" s="6"/>
      <c r="W658" s="6"/>
      <c r="X658" s="6"/>
    </row>
    <row r="659" spans="8:24" ht="15.75" customHeight="1" x14ac:dyDescent="0.3">
      <c r="H659" s="29" t="e">
        <f>G659/(J658+$B$3)*100</f>
        <v>#VALUE!</v>
      </c>
      <c r="I659" s="2"/>
      <c r="J659" s="2" t="str">
        <f t="shared" si="53"/>
        <v/>
      </c>
      <c r="K659" s="2">
        <f>IF(J659&lt;MAX($J$14:$J659),J659-MAX($J$14:$J659),0)</f>
        <v>0</v>
      </c>
      <c r="L659" s="9" t="e">
        <f t="shared" si="54"/>
        <v>#VALUE!</v>
      </c>
      <c r="M659" s="3">
        <f t="shared" si="55"/>
        <v>52</v>
      </c>
      <c r="N659" s="3">
        <f t="shared" si="56"/>
        <v>52</v>
      </c>
      <c r="O659" s="24">
        <f t="shared" si="57"/>
        <v>0</v>
      </c>
      <c r="P659" s="3"/>
      <c r="Q659" s="3"/>
      <c r="R659" s="3"/>
      <c r="S659" s="5"/>
      <c r="T659" s="3"/>
      <c r="U659" s="3"/>
      <c r="V659" s="6"/>
      <c r="W659" s="6"/>
      <c r="X659" s="6"/>
    </row>
    <row r="660" spans="8:24" ht="15.75" customHeight="1" x14ac:dyDescent="0.3">
      <c r="H660" s="29" t="e">
        <f>G660/(J658+$B$3)*100</f>
        <v>#VALUE!</v>
      </c>
      <c r="I660" s="2"/>
      <c r="J660" s="2" t="str">
        <f t="shared" si="53"/>
        <v/>
      </c>
      <c r="K660" s="2">
        <f>IF(J660&lt;MAX($J$14:$J660),J660-MAX($J$14:$J660),0)</f>
        <v>0</v>
      </c>
      <c r="L660" s="9" t="e">
        <f t="shared" si="54"/>
        <v>#VALUE!</v>
      </c>
      <c r="M660" s="3">
        <f t="shared" si="55"/>
        <v>52</v>
      </c>
      <c r="N660" s="3">
        <f t="shared" si="56"/>
        <v>52</v>
      </c>
      <c r="O660" s="24">
        <f t="shared" si="57"/>
        <v>0</v>
      </c>
      <c r="P660" s="3"/>
      <c r="Q660" s="3"/>
      <c r="R660" s="3"/>
      <c r="S660" s="5"/>
      <c r="T660" s="3"/>
      <c r="U660" s="3"/>
      <c r="V660" s="6"/>
      <c r="W660" s="6"/>
      <c r="X660" s="6"/>
    </row>
    <row r="661" spans="8:24" ht="15.75" customHeight="1" x14ac:dyDescent="0.3">
      <c r="H661" s="29" t="e">
        <f>G661/(J660+$B$3)*100</f>
        <v>#VALUE!</v>
      </c>
      <c r="I661" s="2"/>
      <c r="J661" s="2" t="str">
        <f t="shared" si="53"/>
        <v/>
      </c>
      <c r="K661" s="2">
        <f>IF(J661&lt;MAX($J$14:$J661),J661-MAX($J$14:$J661),0)</f>
        <v>0</v>
      </c>
      <c r="L661" s="9" t="e">
        <f t="shared" si="54"/>
        <v>#VALUE!</v>
      </c>
      <c r="M661" s="3">
        <f t="shared" si="55"/>
        <v>52</v>
      </c>
      <c r="N661" s="3">
        <f t="shared" si="56"/>
        <v>52</v>
      </c>
      <c r="O661" s="24">
        <f t="shared" si="57"/>
        <v>0</v>
      </c>
      <c r="P661" s="3"/>
      <c r="Q661" s="3"/>
      <c r="R661" s="3"/>
      <c r="S661" s="5"/>
      <c r="T661" s="3"/>
      <c r="U661" s="3"/>
      <c r="V661" s="6"/>
      <c r="W661" s="6"/>
      <c r="X661" s="6"/>
    </row>
    <row r="662" spans="8:24" ht="15.75" customHeight="1" x14ac:dyDescent="0.3">
      <c r="H662" s="29" t="e">
        <f>G662/(J661+$B$3)*100</f>
        <v>#VALUE!</v>
      </c>
      <c r="I662" s="2"/>
      <c r="J662" s="2" t="str">
        <f t="shared" si="53"/>
        <v/>
      </c>
      <c r="K662" s="2">
        <f>IF(J662&lt;MAX($J$14:$J662),J662-MAX($J$14:$J662),0)</f>
        <v>0</v>
      </c>
      <c r="L662" s="9" t="e">
        <f t="shared" si="54"/>
        <v>#VALUE!</v>
      </c>
      <c r="M662" s="3">
        <f t="shared" si="55"/>
        <v>52</v>
      </c>
      <c r="N662" s="3">
        <f t="shared" si="56"/>
        <v>52</v>
      </c>
      <c r="O662" s="24">
        <f t="shared" si="57"/>
        <v>0</v>
      </c>
      <c r="P662" s="3"/>
      <c r="Q662" s="3"/>
      <c r="R662" s="3"/>
      <c r="S662" s="5"/>
      <c r="T662" s="3"/>
      <c r="U662" s="3"/>
      <c r="V662" s="6"/>
      <c r="W662" s="6"/>
      <c r="X662" s="6"/>
    </row>
    <row r="663" spans="8:24" ht="15.75" customHeight="1" x14ac:dyDescent="0.3">
      <c r="H663" s="29" t="e">
        <f>G663/(J662+$B$3)*100</f>
        <v>#VALUE!</v>
      </c>
      <c r="I663" s="2"/>
      <c r="J663" s="2" t="str">
        <f t="shared" si="53"/>
        <v/>
      </c>
      <c r="K663" s="2">
        <f>IF(J663&lt;MAX($J$14:$J663),J663-MAX($J$14:$J663),0)</f>
        <v>0</v>
      </c>
      <c r="L663" s="9" t="e">
        <f t="shared" si="54"/>
        <v>#VALUE!</v>
      </c>
      <c r="M663" s="3">
        <f t="shared" si="55"/>
        <v>52</v>
      </c>
      <c r="N663" s="3">
        <f t="shared" si="56"/>
        <v>52</v>
      </c>
      <c r="O663" s="24">
        <f t="shared" si="57"/>
        <v>0</v>
      </c>
      <c r="P663" s="3"/>
      <c r="Q663" s="3"/>
      <c r="R663" s="3"/>
      <c r="S663" s="5"/>
      <c r="T663" s="3"/>
      <c r="U663" s="3"/>
      <c r="V663" s="6"/>
      <c r="W663" s="6"/>
      <c r="X663" s="6"/>
    </row>
    <row r="664" spans="8:24" ht="15.75" customHeight="1" x14ac:dyDescent="0.3">
      <c r="H664" s="29" t="e">
        <f>G664/(J662+$B$3)*100</f>
        <v>#VALUE!</v>
      </c>
      <c r="I664" s="2"/>
      <c r="J664" s="2" t="str">
        <f t="shared" si="53"/>
        <v/>
      </c>
      <c r="K664" s="2">
        <f>IF(J664&lt;MAX($J$14:$J664),J664-MAX($J$14:$J664),0)</f>
        <v>0</v>
      </c>
      <c r="L664" s="9" t="e">
        <f t="shared" si="54"/>
        <v>#VALUE!</v>
      </c>
      <c r="M664" s="3">
        <f t="shared" si="55"/>
        <v>52</v>
      </c>
      <c r="N664" s="3">
        <f t="shared" si="56"/>
        <v>52</v>
      </c>
      <c r="O664" s="24">
        <f t="shared" si="57"/>
        <v>0</v>
      </c>
      <c r="P664" s="3"/>
      <c r="Q664" s="3"/>
      <c r="R664" s="3"/>
      <c r="S664" s="5"/>
      <c r="T664" s="3"/>
      <c r="U664" s="3"/>
      <c r="V664" s="6"/>
      <c r="W664" s="6"/>
      <c r="X664" s="6"/>
    </row>
    <row r="665" spans="8:24" ht="15.75" customHeight="1" x14ac:dyDescent="0.3">
      <c r="H665" s="29" t="e">
        <f>G665/(J664+$B$3)*100</f>
        <v>#VALUE!</v>
      </c>
      <c r="I665" s="2"/>
      <c r="J665" s="2" t="str">
        <f t="shared" si="53"/>
        <v/>
      </c>
      <c r="K665" s="2">
        <f>IF(J665&lt;MAX($J$14:$J665),J665-MAX($J$14:$J665),0)</f>
        <v>0</v>
      </c>
      <c r="L665" s="9" t="e">
        <f t="shared" si="54"/>
        <v>#VALUE!</v>
      </c>
      <c r="M665" s="3">
        <f t="shared" si="55"/>
        <v>52</v>
      </c>
      <c r="N665" s="3">
        <f t="shared" si="56"/>
        <v>52</v>
      </c>
      <c r="O665" s="24">
        <f t="shared" si="57"/>
        <v>0</v>
      </c>
      <c r="P665" s="3"/>
      <c r="Q665" s="3"/>
      <c r="R665" s="3"/>
      <c r="S665" s="5"/>
      <c r="T665" s="3"/>
      <c r="U665" s="3"/>
      <c r="V665" s="6"/>
      <c r="W665" s="6"/>
      <c r="X665" s="6"/>
    </row>
    <row r="666" spans="8:24" ht="15.75" customHeight="1" x14ac:dyDescent="0.3">
      <c r="H666" s="29" t="e">
        <f>G666/(J665+$B$3)*100</f>
        <v>#VALUE!</v>
      </c>
      <c r="I666" s="2"/>
      <c r="J666" s="2" t="str">
        <f t="shared" si="53"/>
        <v/>
      </c>
      <c r="K666" s="2">
        <f>IF(J666&lt;MAX($J$14:$J666),J666-MAX($J$14:$J666),0)</f>
        <v>0</v>
      </c>
      <c r="L666" s="9" t="e">
        <f t="shared" si="54"/>
        <v>#VALUE!</v>
      </c>
      <c r="M666" s="3">
        <f t="shared" si="55"/>
        <v>52</v>
      </c>
      <c r="N666" s="3">
        <f t="shared" si="56"/>
        <v>52</v>
      </c>
      <c r="O666" s="24">
        <f t="shared" si="57"/>
        <v>0</v>
      </c>
      <c r="P666" s="3"/>
      <c r="Q666" s="3"/>
      <c r="R666" s="3"/>
      <c r="S666" s="5"/>
      <c r="T666" s="3"/>
      <c r="U666" s="3"/>
      <c r="V666" s="6"/>
      <c r="W666" s="6"/>
      <c r="X666" s="6"/>
    </row>
    <row r="667" spans="8:24" ht="15.75" customHeight="1" x14ac:dyDescent="0.3">
      <c r="H667" s="29" t="e">
        <f>G667/(J666+$B$3)*100</f>
        <v>#VALUE!</v>
      </c>
      <c r="I667" s="2"/>
      <c r="J667" s="2" t="str">
        <f t="shared" si="53"/>
        <v/>
      </c>
      <c r="K667" s="2">
        <f>IF(J667&lt;MAX($J$14:$J667),J667-MAX($J$14:$J667),0)</f>
        <v>0</v>
      </c>
      <c r="L667" s="9" t="e">
        <f t="shared" si="54"/>
        <v>#VALUE!</v>
      </c>
      <c r="M667" s="3">
        <f t="shared" si="55"/>
        <v>52</v>
      </c>
      <c r="N667" s="3">
        <f t="shared" si="56"/>
        <v>52</v>
      </c>
      <c r="O667" s="24">
        <f t="shared" si="57"/>
        <v>0</v>
      </c>
      <c r="P667" s="3"/>
      <c r="Q667" s="3"/>
      <c r="R667" s="3"/>
      <c r="S667" s="5"/>
      <c r="T667" s="3"/>
      <c r="U667" s="3"/>
      <c r="V667" s="6"/>
      <c r="W667" s="6"/>
      <c r="X667" s="6"/>
    </row>
    <row r="668" spans="8:24" ht="15.75" customHeight="1" x14ac:dyDescent="0.3">
      <c r="H668" s="29" t="e">
        <f>G668/(J666+$B$3)*100</f>
        <v>#VALUE!</v>
      </c>
      <c r="I668" s="2"/>
      <c r="J668" s="2" t="str">
        <f t="shared" si="53"/>
        <v/>
      </c>
      <c r="K668" s="2">
        <f>IF(J668&lt;MAX($J$14:$J668),J668-MAX($J$14:$J668),0)</f>
        <v>0</v>
      </c>
      <c r="L668" s="9" t="e">
        <f t="shared" si="54"/>
        <v>#VALUE!</v>
      </c>
      <c r="M668" s="3">
        <f t="shared" si="55"/>
        <v>52</v>
      </c>
      <c r="N668" s="3">
        <f t="shared" si="56"/>
        <v>52</v>
      </c>
      <c r="O668" s="24">
        <f t="shared" si="57"/>
        <v>0</v>
      </c>
      <c r="P668" s="3"/>
      <c r="Q668" s="3"/>
      <c r="R668" s="3"/>
      <c r="S668" s="5"/>
      <c r="T668" s="3"/>
      <c r="U668" s="3"/>
      <c r="V668" s="6"/>
      <c r="W668" s="6"/>
      <c r="X668" s="6"/>
    </row>
    <row r="669" spans="8:24" ht="15.75" customHeight="1" x14ac:dyDescent="0.3">
      <c r="H669" s="29" t="e">
        <f>G669/(J668+$B$3)*100</f>
        <v>#VALUE!</v>
      </c>
      <c r="I669" s="2"/>
      <c r="J669" s="2" t="str">
        <f t="shared" si="53"/>
        <v/>
      </c>
      <c r="K669" s="2">
        <f>IF(J669&lt;MAX($J$14:$J669),J669-MAX($J$14:$J669),0)</f>
        <v>0</v>
      </c>
      <c r="L669" s="9" t="e">
        <f t="shared" si="54"/>
        <v>#VALUE!</v>
      </c>
      <c r="M669" s="3">
        <f t="shared" si="55"/>
        <v>52</v>
      </c>
      <c r="N669" s="3">
        <f t="shared" si="56"/>
        <v>52</v>
      </c>
      <c r="O669" s="24">
        <f t="shared" si="57"/>
        <v>0</v>
      </c>
      <c r="P669" s="3"/>
      <c r="Q669" s="3"/>
      <c r="R669" s="3"/>
      <c r="S669" s="5"/>
      <c r="T669" s="3"/>
      <c r="U669" s="3"/>
      <c r="V669" s="6"/>
      <c r="W669" s="6"/>
      <c r="X669" s="6"/>
    </row>
    <row r="670" spans="8:24" ht="15.75" customHeight="1" x14ac:dyDescent="0.3">
      <c r="H670" s="29" t="e">
        <f>G670/(J669+$B$3)*100</f>
        <v>#VALUE!</v>
      </c>
      <c r="I670" s="2"/>
      <c r="J670" s="2" t="str">
        <f t="shared" si="53"/>
        <v/>
      </c>
      <c r="K670" s="2">
        <f>IF(J670&lt;MAX($J$14:$J670),J670-MAX($J$14:$J670),0)</f>
        <v>0</v>
      </c>
      <c r="L670" s="9" t="e">
        <f t="shared" si="54"/>
        <v>#VALUE!</v>
      </c>
      <c r="M670" s="3">
        <f t="shared" si="55"/>
        <v>52</v>
      </c>
      <c r="N670" s="3">
        <f t="shared" si="56"/>
        <v>52</v>
      </c>
      <c r="O670" s="24">
        <f t="shared" si="57"/>
        <v>0</v>
      </c>
      <c r="P670" s="3"/>
      <c r="Q670" s="3"/>
      <c r="R670" s="3"/>
      <c r="S670" s="5"/>
      <c r="T670" s="3"/>
      <c r="U670" s="3"/>
      <c r="V670" s="6"/>
      <c r="W670" s="6"/>
      <c r="X670" s="6"/>
    </row>
    <row r="671" spans="8:24" ht="15.75" customHeight="1" x14ac:dyDescent="0.3">
      <c r="H671" s="29" t="e">
        <f>G671/(J670+$B$3)*100</f>
        <v>#VALUE!</v>
      </c>
      <c r="I671" s="2"/>
      <c r="J671" s="2" t="str">
        <f t="shared" si="53"/>
        <v/>
      </c>
      <c r="K671" s="2">
        <f>IF(J671&lt;MAX($J$14:$J671),J671-MAX($J$14:$J671),0)</f>
        <v>0</v>
      </c>
      <c r="L671" s="9" t="e">
        <f t="shared" si="54"/>
        <v>#VALUE!</v>
      </c>
      <c r="M671" s="3">
        <f t="shared" si="55"/>
        <v>52</v>
      </c>
      <c r="N671" s="3">
        <f t="shared" si="56"/>
        <v>52</v>
      </c>
      <c r="O671" s="24">
        <f t="shared" si="57"/>
        <v>0</v>
      </c>
      <c r="P671" s="3"/>
      <c r="Q671" s="3"/>
      <c r="R671" s="3"/>
      <c r="S671" s="5"/>
      <c r="T671" s="3"/>
      <c r="U671" s="3"/>
      <c r="V671" s="6"/>
      <c r="W671" s="6"/>
      <c r="X671" s="6"/>
    </row>
    <row r="672" spans="8:24" ht="15.75" customHeight="1" x14ac:dyDescent="0.3">
      <c r="H672" s="29" t="e">
        <f>G672/(J670+$B$3)*100</f>
        <v>#VALUE!</v>
      </c>
      <c r="I672" s="2"/>
      <c r="J672" s="2" t="str">
        <f t="shared" si="53"/>
        <v/>
      </c>
      <c r="K672" s="2">
        <f>IF(J672&lt;MAX($J$14:$J672),J672-MAX($J$14:$J672),0)</f>
        <v>0</v>
      </c>
      <c r="L672" s="9" t="e">
        <f t="shared" si="54"/>
        <v>#VALUE!</v>
      </c>
      <c r="M672" s="3">
        <f t="shared" si="55"/>
        <v>52</v>
      </c>
      <c r="N672" s="3">
        <f t="shared" si="56"/>
        <v>52</v>
      </c>
      <c r="O672" s="24">
        <f t="shared" si="57"/>
        <v>0</v>
      </c>
      <c r="P672" s="3"/>
      <c r="Q672" s="3"/>
      <c r="R672" s="3"/>
      <c r="S672" s="5"/>
      <c r="T672" s="3"/>
      <c r="U672" s="3"/>
      <c r="V672" s="6"/>
      <c r="W672" s="6"/>
      <c r="X672" s="6"/>
    </row>
    <row r="673" spans="8:24" ht="15.75" customHeight="1" x14ac:dyDescent="0.3">
      <c r="H673" s="29" t="e">
        <f>G673/(J672+$B$3)*100</f>
        <v>#VALUE!</v>
      </c>
      <c r="I673" s="2"/>
      <c r="J673" s="2" t="str">
        <f t="shared" si="53"/>
        <v/>
      </c>
      <c r="K673" s="2">
        <f>IF(J673&lt;MAX($J$14:$J673),J673-MAX($J$14:$J673),0)</f>
        <v>0</v>
      </c>
      <c r="L673" s="9" t="e">
        <f t="shared" si="54"/>
        <v>#VALUE!</v>
      </c>
      <c r="M673" s="3">
        <f t="shared" si="55"/>
        <v>52</v>
      </c>
      <c r="N673" s="3">
        <f t="shared" si="56"/>
        <v>52</v>
      </c>
      <c r="O673" s="24">
        <f t="shared" si="57"/>
        <v>0</v>
      </c>
      <c r="P673" s="3"/>
      <c r="Q673" s="3"/>
      <c r="R673" s="3"/>
      <c r="S673" s="5"/>
      <c r="T673" s="3"/>
      <c r="U673" s="3"/>
      <c r="V673" s="6"/>
      <c r="W673" s="6"/>
      <c r="X673" s="6"/>
    </row>
    <row r="674" spans="8:24" ht="15.75" customHeight="1" x14ac:dyDescent="0.3">
      <c r="H674" s="29" t="e">
        <f>G674/(J673+$B$3)*100</f>
        <v>#VALUE!</v>
      </c>
      <c r="I674" s="2"/>
      <c r="J674" s="2" t="str">
        <f t="shared" si="53"/>
        <v/>
      </c>
      <c r="K674" s="2">
        <f>IF(J674&lt;MAX($J$14:$J674),J674-MAX($J$14:$J674),0)</f>
        <v>0</v>
      </c>
      <c r="L674" s="9" t="e">
        <f t="shared" si="54"/>
        <v>#VALUE!</v>
      </c>
      <c r="M674" s="3">
        <f t="shared" si="55"/>
        <v>52</v>
      </c>
      <c r="N674" s="3">
        <f t="shared" si="56"/>
        <v>52</v>
      </c>
      <c r="O674" s="24">
        <f t="shared" si="57"/>
        <v>0</v>
      </c>
      <c r="P674" s="3"/>
      <c r="Q674" s="3"/>
      <c r="R674" s="3"/>
      <c r="S674" s="5"/>
      <c r="T674" s="3"/>
      <c r="U674" s="3"/>
      <c r="V674" s="6"/>
      <c r="W674" s="6"/>
      <c r="X674" s="6"/>
    </row>
    <row r="675" spans="8:24" ht="15.75" customHeight="1" x14ac:dyDescent="0.3">
      <c r="H675" s="29" t="e">
        <f>G675/(J674+$B$3)*100</f>
        <v>#VALUE!</v>
      </c>
      <c r="I675" s="2"/>
      <c r="J675" s="2" t="str">
        <f t="shared" si="53"/>
        <v/>
      </c>
      <c r="K675" s="2">
        <f>IF(J675&lt;MAX($J$14:$J675),J675-MAX($J$14:$J675),0)</f>
        <v>0</v>
      </c>
      <c r="L675" s="9" t="e">
        <f t="shared" si="54"/>
        <v>#VALUE!</v>
      </c>
      <c r="M675" s="3">
        <f t="shared" si="55"/>
        <v>52</v>
      </c>
      <c r="N675" s="3">
        <f t="shared" si="56"/>
        <v>52</v>
      </c>
      <c r="O675" s="24">
        <f t="shared" si="57"/>
        <v>0</v>
      </c>
      <c r="P675" s="3"/>
      <c r="Q675" s="3"/>
      <c r="R675" s="3"/>
      <c r="S675" s="5"/>
      <c r="T675" s="3"/>
      <c r="U675" s="3"/>
      <c r="V675" s="6"/>
      <c r="W675" s="6"/>
      <c r="X675" s="6"/>
    </row>
    <row r="676" spans="8:24" ht="15.75" customHeight="1" x14ac:dyDescent="0.3">
      <c r="H676" s="29" t="e">
        <f>G676/(J674+$B$3)*100</f>
        <v>#VALUE!</v>
      </c>
      <c r="I676" s="2"/>
      <c r="J676" s="2" t="str">
        <f t="shared" si="53"/>
        <v/>
      </c>
      <c r="K676" s="2">
        <f>IF(J676&lt;MAX($J$14:$J676),J676-MAX($J$14:$J676),0)</f>
        <v>0</v>
      </c>
      <c r="L676" s="9" t="e">
        <f t="shared" si="54"/>
        <v>#VALUE!</v>
      </c>
      <c r="M676" s="3">
        <f t="shared" si="55"/>
        <v>52</v>
      </c>
      <c r="N676" s="3">
        <f t="shared" si="56"/>
        <v>52</v>
      </c>
      <c r="O676" s="24">
        <f t="shared" si="57"/>
        <v>0</v>
      </c>
      <c r="P676" s="3"/>
      <c r="Q676" s="3"/>
      <c r="R676" s="3"/>
      <c r="S676" s="5"/>
      <c r="T676" s="3"/>
      <c r="U676" s="3"/>
      <c r="V676" s="6"/>
      <c r="W676" s="6"/>
      <c r="X676" s="6"/>
    </row>
    <row r="677" spans="8:24" ht="15.75" customHeight="1" x14ac:dyDescent="0.3">
      <c r="H677" s="29" t="e">
        <f>G677/(J676+$B$3)*100</f>
        <v>#VALUE!</v>
      </c>
      <c r="I677" s="2"/>
      <c r="J677" s="2" t="str">
        <f t="shared" si="53"/>
        <v/>
      </c>
      <c r="K677" s="2">
        <f>IF(J677&lt;MAX($J$14:$J677),J677-MAX($J$14:$J677),0)</f>
        <v>0</v>
      </c>
      <c r="L677" s="9" t="e">
        <f t="shared" si="54"/>
        <v>#VALUE!</v>
      </c>
      <c r="M677" s="3">
        <f t="shared" si="55"/>
        <v>52</v>
      </c>
      <c r="N677" s="3">
        <f t="shared" si="56"/>
        <v>52</v>
      </c>
      <c r="O677" s="24">
        <f t="shared" si="57"/>
        <v>0</v>
      </c>
      <c r="P677" s="3"/>
      <c r="Q677" s="3"/>
      <c r="R677" s="3"/>
      <c r="S677" s="5"/>
      <c r="T677" s="3"/>
      <c r="U677" s="3"/>
      <c r="V677" s="6"/>
      <c r="W677" s="6"/>
      <c r="X677" s="6"/>
    </row>
    <row r="678" spans="8:24" ht="15.75" customHeight="1" x14ac:dyDescent="0.3">
      <c r="H678" s="29" t="e">
        <f>G678/(J677+$B$3)*100</f>
        <v>#VALUE!</v>
      </c>
      <c r="I678" s="2"/>
      <c r="J678" s="2" t="str">
        <f t="shared" si="53"/>
        <v/>
      </c>
      <c r="K678" s="2">
        <f>IF(J678&lt;MAX($J$14:$J678),J678-MAX($J$14:$J678),0)</f>
        <v>0</v>
      </c>
      <c r="L678" s="9" t="e">
        <f t="shared" si="54"/>
        <v>#VALUE!</v>
      </c>
      <c r="M678" s="3">
        <f t="shared" si="55"/>
        <v>52</v>
      </c>
      <c r="N678" s="3">
        <f t="shared" si="56"/>
        <v>52</v>
      </c>
      <c r="O678" s="24">
        <f t="shared" si="57"/>
        <v>0</v>
      </c>
      <c r="P678" s="3"/>
      <c r="Q678" s="3"/>
      <c r="R678" s="3"/>
      <c r="S678" s="5"/>
      <c r="T678" s="3"/>
      <c r="U678" s="3"/>
      <c r="V678" s="6"/>
      <c r="W678" s="6"/>
      <c r="X678" s="6"/>
    </row>
    <row r="679" spans="8:24" ht="15.75" customHeight="1" x14ac:dyDescent="0.3">
      <c r="H679" s="29" t="e">
        <f>G679/(J678+$B$3)*100</f>
        <v>#VALUE!</v>
      </c>
      <c r="I679" s="2"/>
      <c r="J679" s="2" t="str">
        <f t="shared" si="53"/>
        <v/>
      </c>
      <c r="K679" s="2">
        <f>IF(J679&lt;MAX($J$14:$J679),J679-MAX($J$14:$J679),0)</f>
        <v>0</v>
      </c>
      <c r="L679" s="9" t="e">
        <f t="shared" si="54"/>
        <v>#VALUE!</v>
      </c>
      <c r="M679" s="3">
        <f t="shared" si="55"/>
        <v>52</v>
      </c>
      <c r="N679" s="3">
        <f t="shared" si="56"/>
        <v>52</v>
      </c>
      <c r="O679" s="24">
        <f t="shared" si="57"/>
        <v>0</v>
      </c>
      <c r="P679" s="3"/>
      <c r="Q679" s="3"/>
      <c r="R679" s="3"/>
      <c r="S679" s="5"/>
      <c r="T679" s="3"/>
      <c r="U679" s="3"/>
      <c r="V679" s="6"/>
      <c r="W679" s="6"/>
      <c r="X679" s="6"/>
    </row>
    <row r="680" spans="8:24" ht="15.75" customHeight="1" x14ac:dyDescent="0.3">
      <c r="H680" s="29" t="e">
        <f>G680/(J678+$B$3)*100</f>
        <v>#VALUE!</v>
      </c>
      <c r="I680" s="2"/>
      <c r="J680" s="2" t="str">
        <f t="shared" si="53"/>
        <v/>
      </c>
      <c r="K680" s="2">
        <f>IF(J680&lt;MAX($J$14:$J680),J680-MAX($J$14:$J680),0)</f>
        <v>0</v>
      </c>
      <c r="L680" s="9" t="e">
        <f t="shared" si="54"/>
        <v>#VALUE!</v>
      </c>
      <c r="M680" s="3">
        <f t="shared" si="55"/>
        <v>52</v>
      </c>
      <c r="N680" s="3">
        <f t="shared" si="56"/>
        <v>52</v>
      </c>
      <c r="O680" s="24">
        <f t="shared" si="57"/>
        <v>0</v>
      </c>
      <c r="P680" s="3"/>
      <c r="Q680" s="3"/>
      <c r="R680" s="3"/>
      <c r="S680" s="5"/>
      <c r="T680" s="3"/>
      <c r="U680" s="3"/>
      <c r="V680" s="6"/>
      <c r="W680" s="6"/>
      <c r="X680" s="6"/>
    </row>
    <row r="681" spans="8:24" ht="15.75" customHeight="1" x14ac:dyDescent="0.3">
      <c r="H681" s="29" t="e">
        <f>G681/(J680+$B$3)*100</f>
        <v>#VALUE!</v>
      </c>
      <c r="I681" s="2"/>
      <c r="J681" s="2" t="str">
        <f t="shared" si="53"/>
        <v/>
      </c>
      <c r="K681" s="2">
        <f>IF(J681&lt;MAX($J$14:$J681),J681-MAX($J$14:$J681),0)</f>
        <v>0</v>
      </c>
      <c r="L681" s="9" t="e">
        <f t="shared" si="54"/>
        <v>#VALUE!</v>
      </c>
      <c r="M681" s="3">
        <f t="shared" si="55"/>
        <v>52</v>
      </c>
      <c r="N681" s="3">
        <f t="shared" si="56"/>
        <v>52</v>
      </c>
      <c r="O681" s="24">
        <f t="shared" si="57"/>
        <v>0</v>
      </c>
      <c r="P681" s="3"/>
      <c r="Q681" s="3"/>
      <c r="R681" s="3"/>
      <c r="S681" s="5"/>
      <c r="T681" s="3"/>
      <c r="U681" s="3"/>
      <c r="V681" s="6"/>
      <c r="W681" s="6"/>
      <c r="X681" s="6"/>
    </row>
    <row r="682" spans="8:24" ht="15.75" customHeight="1" x14ac:dyDescent="0.3">
      <c r="H682" s="29" t="e">
        <f>G682/(J681+$B$3)*100</f>
        <v>#VALUE!</v>
      </c>
      <c r="I682" s="2"/>
      <c r="J682" s="2" t="str">
        <f t="shared" si="53"/>
        <v/>
      </c>
      <c r="K682" s="2">
        <f>IF(J682&lt;MAX($J$14:$J682),J682-MAX($J$14:$J682),0)</f>
        <v>0</v>
      </c>
      <c r="L682" s="9" t="e">
        <f t="shared" si="54"/>
        <v>#VALUE!</v>
      </c>
      <c r="M682" s="3">
        <f t="shared" si="55"/>
        <v>52</v>
      </c>
      <c r="N682" s="3">
        <f t="shared" si="56"/>
        <v>52</v>
      </c>
      <c r="O682" s="24">
        <f t="shared" si="57"/>
        <v>0</v>
      </c>
      <c r="P682" s="3"/>
      <c r="Q682" s="3"/>
      <c r="R682" s="3"/>
      <c r="S682" s="5"/>
      <c r="T682" s="3"/>
      <c r="U682" s="3"/>
      <c r="V682" s="6"/>
      <c r="W682" s="6"/>
      <c r="X682" s="6"/>
    </row>
    <row r="683" spans="8:24" ht="15.75" customHeight="1" x14ac:dyDescent="0.3">
      <c r="H683" s="29" t="e">
        <f>G683/(J682+$B$3)*100</f>
        <v>#VALUE!</v>
      </c>
      <c r="I683" s="2"/>
      <c r="J683" s="2" t="str">
        <f t="shared" si="53"/>
        <v/>
      </c>
      <c r="K683" s="2">
        <f>IF(J683&lt;MAX($J$14:$J683),J683-MAX($J$14:$J683),0)</f>
        <v>0</v>
      </c>
      <c r="L683" s="9" t="e">
        <f t="shared" si="54"/>
        <v>#VALUE!</v>
      </c>
      <c r="M683" s="3">
        <f t="shared" si="55"/>
        <v>52</v>
      </c>
      <c r="N683" s="3">
        <f t="shared" si="56"/>
        <v>52</v>
      </c>
      <c r="O683" s="24">
        <f t="shared" si="57"/>
        <v>0</v>
      </c>
      <c r="P683" s="3"/>
      <c r="Q683" s="3"/>
      <c r="R683" s="3"/>
      <c r="S683" s="5"/>
      <c r="T683" s="3"/>
      <c r="U683" s="3"/>
      <c r="V683" s="6"/>
      <c r="W683" s="6"/>
      <c r="X683" s="6"/>
    </row>
    <row r="684" spans="8:24" ht="15.75" customHeight="1" x14ac:dyDescent="0.3">
      <c r="H684" s="29" t="e">
        <f>G684/(J682+$B$3)*100</f>
        <v>#VALUE!</v>
      </c>
      <c r="I684" s="2"/>
      <c r="J684" s="2" t="str">
        <f t="shared" si="53"/>
        <v/>
      </c>
      <c r="K684" s="2">
        <f>IF(J684&lt;MAX($J$14:$J684),J684-MAX($J$14:$J684),0)</f>
        <v>0</v>
      </c>
      <c r="L684" s="9" t="e">
        <f t="shared" si="54"/>
        <v>#VALUE!</v>
      </c>
      <c r="M684" s="3">
        <f t="shared" si="55"/>
        <v>52</v>
      </c>
      <c r="N684" s="3">
        <f t="shared" si="56"/>
        <v>52</v>
      </c>
      <c r="O684" s="24">
        <f t="shared" si="57"/>
        <v>0</v>
      </c>
      <c r="P684" s="3"/>
      <c r="Q684" s="3"/>
      <c r="R684" s="3"/>
      <c r="S684" s="5"/>
      <c r="T684" s="3"/>
      <c r="U684" s="3"/>
      <c r="V684" s="6"/>
      <c r="W684" s="6"/>
      <c r="X684" s="6"/>
    </row>
    <row r="685" spans="8:24" ht="15.75" customHeight="1" x14ac:dyDescent="0.3">
      <c r="H685" s="29" t="e">
        <f>G685/(J684+$B$3)*100</f>
        <v>#VALUE!</v>
      </c>
      <c r="I685" s="2"/>
      <c r="J685" s="2" t="str">
        <f t="shared" si="53"/>
        <v/>
      </c>
      <c r="K685" s="2">
        <f>IF(J685&lt;MAX($J$14:$J685),J685-MAX($J$14:$J685),0)</f>
        <v>0</v>
      </c>
      <c r="L685" s="9" t="e">
        <f t="shared" si="54"/>
        <v>#VALUE!</v>
      </c>
      <c r="M685" s="3">
        <f t="shared" si="55"/>
        <v>52</v>
      </c>
      <c r="N685" s="3">
        <f t="shared" si="56"/>
        <v>52</v>
      </c>
      <c r="O685" s="24">
        <f t="shared" si="57"/>
        <v>0</v>
      </c>
      <c r="P685" s="3"/>
      <c r="Q685" s="3"/>
      <c r="R685" s="3"/>
      <c r="S685" s="5"/>
      <c r="T685" s="3"/>
      <c r="U685" s="3"/>
      <c r="V685" s="6"/>
      <c r="W685" s="6"/>
      <c r="X685" s="6"/>
    </row>
    <row r="686" spans="8:24" ht="15.75" customHeight="1" x14ac:dyDescent="0.3">
      <c r="H686" s="29" t="e">
        <f>G686/(J685+$B$3)*100</f>
        <v>#VALUE!</v>
      </c>
      <c r="I686" s="2"/>
      <c r="J686" s="2" t="str">
        <f t="shared" si="53"/>
        <v/>
      </c>
      <c r="K686" s="2">
        <f>IF(J686&lt;MAX($J$14:$J686),J686-MAX($J$14:$J686),0)</f>
        <v>0</v>
      </c>
      <c r="L686" s="9" t="e">
        <f t="shared" si="54"/>
        <v>#VALUE!</v>
      </c>
      <c r="M686" s="3">
        <f t="shared" si="55"/>
        <v>52</v>
      </c>
      <c r="N686" s="3">
        <f t="shared" si="56"/>
        <v>52</v>
      </c>
      <c r="O686" s="24">
        <f t="shared" si="57"/>
        <v>0</v>
      </c>
      <c r="P686" s="3"/>
      <c r="Q686" s="3"/>
      <c r="R686" s="3"/>
      <c r="S686" s="5"/>
      <c r="T686" s="3"/>
      <c r="U686" s="3"/>
      <c r="V686" s="6"/>
      <c r="W686" s="6"/>
      <c r="X686" s="6"/>
    </row>
    <row r="687" spans="8:24" ht="15.75" customHeight="1" x14ac:dyDescent="0.3">
      <c r="H687" s="29" t="e">
        <f>G687/(J686+$B$3)*100</f>
        <v>#VALUE!</v>
      </c>
      <c r="I687" s="2"/>
      <c r="J687" s="2" t="str">
        <f t="shared" si="53"/>
        <v/>
      </c>
      <c r="K687" s="2">
        <f>IF(J687&lt;MAX($J$14:$J687),J687-MAX($J$14:$J687),0)</f>
        <v>0</v>
      </c>
      <c r="L687" s="9" t="e">
        <f t="shared" si="54"/>
        <v>#VALUE!</v>
      </c>
      <c r="M687" s="3">
        <f t="shared" si="55"/>
        <v>52</v>
      </c>
      <c r="N687" s="3">
        <f t="shared" si="56"/>
        <v>52</v>
      </c>
      <c r="O687" s="24">
        <f t="shared" si="57"/>
        <v>0</v>
      </c>
      <c r="P687" s="3"/>
      <c r="Q687" s="3"/>
      <c r="R687" s="3"/>
      <c r="S687" s="5"/>
      <c r="T687" s="3"/>
      <c r="U687" s="3"/>
      <c r="V687" s="6"/>
      <c r="W687" s="6"/>
      <c r="X687" s="6"/>
    </row>
    <row r="688" spans="8:24" ht="15.75" customHeight="1" x14ac:dyDescent="0.3">
      <c r="H688" s="29" t="e">
        <f>G688/(J686+$B$3)*100</f>
        <v>#VALUE!</v>
      </c>
      <c r="I688" s="2"/>
      <c r="J688" s="2" t="str">
        <f t="shared" si="53"/>
        <v/>
      </c>
      <c r="K688" s="2">
        <f>IF(J688&lt;MAX($J$14:$J688),J688-MAX($J$14:$J688),0)</f>
        <v>0</v>
      </c>
      <c r="L688" s="9" t="e">
        <f t="shared" si="54"/>
        <v>#VALUE!</v>
      </c>
      <c r="M688" s="3">
        <f t="shared" si="55"/>
        <v>52</v>
      </c>
      <c r="N688" s="3">
        <f t="shared" si="56"/>
        <v>52</v>
      </c>
      <c r="O688" s="24">
        <f t="shared" si="57"/>
        <v>0</v>
      </c>
      <c r="P688" s="3"/>
      <c r="Q688" s="3"/>
      <c r="R688" s="3"/>
      <c r="S688" s="5"/>
      <c r="T688" s="3"/>
      <c r="U688" s="3"/>
      <c r="V688" s="6"/>
      <c r="W688" s="6"/>
      <c r="X688" s="6"/>
    </row>
    <row r="689" spans="8:24" ht="15.75" customHeight="1" x14ac:dyDescent="0.3">
      <c r="H689" s="29" t="e">
        <f>G689/(J688+$B$3)*100</f>
        <v>#VALUE!</v>
      </c>
      <c r="I689" s="2"/>
      <c r="J689" s="2" t="str">
        <f t="shared" si="53"/>
        <v/>
      </c>
      <c r="K689" s="2">
        <f>IF(J689&lt;MAX($J$14:$J689),J689-MAX($J$14:$J689),0)</f>
        <v>0</v>
      </c>
      <c r="L689" s="9" t="e">
        <f t="shared" si="54"/>
        <v>#VALUE!</v>
      </c>
      <c r="M689" s="3">
        <f t="shared" si="55"/>
        <v>52</v>
      </c>
      <c r="N689" s="3">
        <f t="shared" si="56"/>
        <v>52</v>
      </c>
      <c r="O689" s="24">
        <f t="shared" si="57"/>
        <v>0</v>
      </c>
      <c r="P689" s="3"/>
      <c r="Q689" s="3"/>
      <c r="R689" s="3"/>
      <c r="S689" s="5"/>
      <c r="T689" s="3"/>
      <c r="U689" s="3"/>
      <c r="V689" s="6"/>
      <c r="W689" s="6"/>
      <c r="X689" s="6"/>
    </row>
    <row r="690" spans="8:24" ht="15.75" customHeight="1" x14ac:dyDescent="0.3">
      <c r="H690" s="29" t="e">
        <f>G690/(J689+$B$3)*100</f>
        <v>#VALUE!</v>
      </c>
      <c r="I690" s="2"/>
      <c r="J690" s="2" t="str">
        <f t="shared" si="53"/>
        <v/>
      </c>
      <c r="K690" s="2">
        <f>IF(J690&lt;MAX($J$14:$J690),J690-MAX($J$14:$J690),0)</f>
        <v>0</v>
      </c>
      <c r="L690" s="9" t="e">
        <f t="shared" si="54"/>
        <v>#VALUE!</v>
      </c>
      <c r="M690" s="3">
        <f t="shared" si="55"/>
        <v>52</v>
      </c>
      <c r="N690" s="3">
        <f t="shared" si="56"/>
        <v>52</v>
      </c>
      <c r="O690" s="24">
        <f t="shared" si="57"/>
        <v>0</v>
      </c>
      <c r="P690" s="3"/>
      <c r="Q690" s="3"/>
      <c r="R690" s="3"/>
      <c r="S690" s="5"/>
      <c r="T690" s="3"/>
      <c r="U690" s="3"/>
      <c r="V690" s="6"/>
      <c r="W690" s="6"/>
      <c r="X690" s="6"/>
    </row>
    <row r="691" spans="8:24" ht="15.75" customHeight="1" x14ac:dyDescent="0.3">
      <c r="H691" s="29" t="e">
        <f>G691/(J690+$B$3)*100</f>
        <v>#VALUE!</v>
      </c>
      <c r="I691" s="2"/>
      <c r="J691" s="2" t="str">
        <f t="shared" si="53"/>
        <v/>
      </c>
      <c r="K691" s="2">
        <f>IF(J691&lt;MAX($J$14:$J691),J691-MAX($J$14:$J691),0)</f>
        <v>0</v>
      </c>
      <c r="L691" s="9" t="e">
        <f t="shared" si="54"/>
        <v>#VALUE!</v>
      </c>
      <c r="M691" s="3">
        <f t="shared" si="55"/>
        <v>52</v>
      </c>
      <c r="N691" s="3">
        <f t="shared" si="56"/>
        <v>52</v>
      </c>
      <c r="O691" s="24">
        <f t="shared" si="57"/>
        <v>0</v>
      </c>
      <c r="P691" s="3"/>
      <c r="Q691" s="3"/>
      <c r="R691" s="3"/>
      <c r="S691" s="5"/>
      <c r="T691" s="3"/>
      <c r="U691" s="3"/>
      <c r="V691" s="6"/>
      <c r="W691" s="6"/>
      <c r="X691" s="6"/>
    </row>
    <row r="692" spans="8:24" ht="15.75" customHeight="1" x14ac:dyDescent="0.3">
      <c r="H692" s="29" t="e">
        <f>G692/(J690+$B$3)*100</f>
        <v>#VALUE!</v>
      </c>
      <c r="I692" s="2"/>
      <c r="J692" s="2" t="str">
        <f t="shared" si="53"/>
        <v/>
      </c>
      <c r="K692" s="2">
        <f>IF(J692&lt;MAX($J$14:$J692),J692-MAX($J$14:$J692),0)</f>
        <v>0</v>
      </c>
      <c r="L692" s="9" t="e">
        <f t="shared" si="54"/>
        <v>#VALUE!</v>
      </c>
      <c r="M692" s="3">
        <f t="shared" si="55"/>
        <v>52</v>
      </c>
      <c r="N692" s="3">
        <f t="shared" si="56"/>
        <v>52</v>
      </c>
      <c r="O692" s="24">
        <f t="shared" si="57"/>
        <v>0</v>
      </c>
      <c r="P692" s="3"/>
      <c r="Q692" s="3"/>
      <c r="R692" s="3"/>
      <c r="S692" s="5"/>
      <c r="T692" s="3"/>
      <c r="U692" s="3"/>
      <c r="V692" s="6"/>
      <c r="W692" s="6"/>
      <c r="X692" s="6"/>
    </row>
    <row r="693" spans="8:24" ht="15.75" customHeight="1" x14ac:dyDescent="0.3">
      <c r="H693" s="29" t="e">
        <f>G693/(J692+$B$3)*100</f>
        <v>#VALUE!</v>
      </c>
      <c r="I693" s="2"/>
      <c r="J693" s="2" t="str">
        <f t="shared" si="53"/>
        <v/>
      </c>
      <c r="K693" s="2">
        <f>IF(J693&lt;MAX($J$14:$J693),J693-MAX($J$14:$J693),0)</f>
        <v>0</v>
      </c>
      <c r="L693" s="9" t="e">
        <f t="shared" si="54"/>
        <v>#VALUE!</v>
      </c>
      <c r="M693" s="3">
        <f t="shared" si="55"/>
        <v>52</v>
      </c>
      <c r="N693" s="3">
        <f t="shared" si="56"/>
        <v>52</v>
      </c>
      <c r="O693" s="24">
        <f t="shared" si="57"/>
        <v>0</v>
      </c>
      <c r="P693" s="3"/>
      <c r="Q693" s="3"/>
      <c r="R693" s="3"/>
      <c r="S693" s="5"/>
      <c r="T693" s="3"/>
      <c r="U693" s="3"/>
      <c r="V693" s="6"/>
      <c r="W693" s="6"/>
      <c r="X693" s="6"/>
    </row>
    <row r="694" spans="8:24" ht="15.75" customHeight="1" x14ac:dyDescent="0.3">
      <c r="H694" s="29" t="e">
        <f>G694/(J693+$B$3)*100</f>
        <v>#VALUE!</v>
      </c>
      <c r="I694" s="2"/>
      <c r="J694" s="2" t="str">
        <f t="shared" si="53"/>
        <v/>
      </c>
      <c r="K694" s="2">
        <f>IF(J694&lt;MAX($J$14:$J694),J694-MAX($J$14:$J694),0)</f>
        <v>0</v>
      </c>
      <c r="L694" s="9" t="e">
        <f t="shared" si="54"/>
        <v>#VALUE!</v>
      </c>
      <c r="M694" s="3">
        <f t="shared" si="55"/>
        <v>52</v>
      </c>
      <c r="N694" s="3">
        <f t="shared" si="56"/>
        <v>52</v>
      </c>
      <c r="O694" s="24">
        <f t="shared" si="57"/>
        <v>0</v>
      </c>
      <c r="P694" s="3"/>
      <c r="Q694" s="3"/>
      <c r="R694" s="3"/>
      <c r="S694" s="5"/>
      <c r="T694" s="3"/>
      <c r="U694" s="3"/>
      <c r="V694" s="6"/>
      <c r="W694" s="6"/>
      <c r="X694" s="6"/>
    </row>
    <row r="695" spans="8:24" ht="15.75" customHeight="1" x14ac:dyDescent="0.3">
      <c r="H695" s="29" t="e">
        <f>G695/(J694+$B$3)*100</f>
        <v>#VALUE!</v>
      </c>
      <c r="I695" s="2"/>
      <c r="J695" s="2" t="str">
        <f t="shared" si="53"/>
        <v/>
      </c>
      <c r="K695" s="2">
        <f>IF(J695&lt;MAX($J$14:$J695),J695-MAX($J$14:$J695),0)</f>
        <v>0</v>
      </c>
      <c r="L695" s="9" t="e">
        <f t="shared" si="54"/>
        <v>#VALUE!</v>
      </c>
      <c r="M695" s="3">
        <f t="shared" si="55"/>
        <v>52</v>
      </c>
      <c r="N695" s="3">
        <f t="shared" si="56"/>
        <v>52</v>
      </c>
      <c r="O695" s="24">
        <f t="shared" si="57"/>
        <v>0</v>
      </c>
      <c r="P695" s="3"/>
      <c r="Q695" s="3"/>
      <c r="R695" s="3"/>
      <c r="S695" s="5"/>
      <c r="T695" s="3"/>
      <c r="U695" s="3"/>
      <c r="V695" s="6"/>
      <c r="W695" s="6"/>
      <c r="X695" s="6"/>
    </row>
    <row r="696" spans="8:24" ht="15.75" customHeight="1" x14ac:dyDescent="0.3">
      <c r="H696" s="29" t="e">
        <f>G696/(J694+$B$3)*100</f>
        <v>#VALUE!</v>
      </c>
      <c r="I696" s="2"/>
      <c r="J696" s="2" t="str">
        <f t="shared" si="53"/>
        <v/>
      </c>
      <c r="K696" s="2">
        <f>IF(J696&lt;MAX($J$14:$J696),J696-MAX($J$14:$J696),0)</f>
        <v>0</v>
      </c>
      <c r="L696" s="9" t="e">
        <f t="shared" si="54"/>
        <v>#VALUE!</v>
      </c>
      <c r="M696" s="3">
        <f t="shared" si="55"/>
        <v>52</v>
      </c>
      <c r="N696" s="3">
        <f t="shared" si="56"/>
        <v>52</v>
      </c>
      <c r="O696" s="24">
        <f t="shared" si="57"/>
        <v>0</v>
      </c>
      <c r="P696" s="3"/>
      <c r="Q696" s="3"/>
      <c r="R696" s="3"/>
      <c r="S696" s="5"/>
      <c r="T696" s="3"/>
      <c r="U696" s="3"/>
      <c r="V696" s="6"/>
      <c r="W696" s="6"/>
      <c r="X696" s="6"/>
    </row>
    <row r="697" spans="8:24" ht="15.75" customHeight="1" x14ac:dyDescent="0.3">
      <c r="H697" s="29" t="e">
        <f>G697/(J696+$B$3)*100</f>
        <v>#VALUE!</v>
      </c>
      <c r="I697" s="2"/>
      <c r="J697" s="2" t="str">
        <f t="shared" si="53"/>
        <v/>
      </c>
      <c r="K697" s="2">
        <f>IF(J697&lt;MAX($J$14:$J697),J697-MAX($J$14:$J697),0)</f>
        <v>0</v>
      </c>
      <c r="L697" s="9" t="e">
        <f t="shared" si="54"/>
        <v>#VALUE!</v>
      </c>
      <c r="M697" s="3">
        <f t="shared" si="55"/>
        <v>52</v>
      </c>
      <c r="N697" s="3">
        <f t="shared" si="56"/>
        <v>52</v>
      </c>
      <c r="O697" s="24">
        <f t="shared" si="57"/>
        <v>0</v>
      </c>
      <c r="P697" s="3"/>
      <c r="Q697" s="3"/>
      <c r="R697" s="3"/>
      <c r="S697" s="5"/>
      <c r="T697" s="3"/>
      <c r="U697" s="3"/>
      <c r="V697" s="6"/>
      <c r="W697" s="6"/>
      <c r="X697" s="6"/>
    </row>
    <row r="698" spans="8:24" ht="15.75" customHeight="1" x14ac:dyDescent="0.3">
      <c r="H698" s="29" t="e">
        <f>G698/(J697+$B$3)*100</f>
        <v>#VALUE!</v>
      </c>
      <c r="I698" s="2"/>
      <c r="J698" s="2" t="str">
        <f t="shared" si="53"/>
        <v/>
      </c>
      <c r="K698" s="2">
        <f>IF(J698&lt;MAX($J$14:$J698),J698-MAX($J$14:$J698),0)</f>
        <v>0</v>
      </c>
      <c r="L698" s="9" t="e">
        <f t="shared" si="54"/>
        <v>#VALUE!</v>
      </c>
      <c r="M698" s="3">
        <f t="shared" si="55"/>
        <v>52</v>
      </c>
      <c r="N698" s="3">
        <f t="shared" si="56"/>
        <v>52</v>
      </c>
      <c r="O698" s="24">
        <f t="shared" si="57"/>
        <v>0</v>
      </c>
      <c r="P698" s="3"/>
      <c r="Q698" s="3"/>
      <c r="R698" s="3"/>
      <c r="S698" s="5"/>
      <c r="T698" s="3"/>
      <c r="U698" s="3"/>
      <c r="V698" s="6"/>
      <c r="W698" s="6"/>
      <c r="X698" s="6"/>
    </row>
    <row r="699" spans="8:24" ht="15.75" customHeight="1" x14ac:dyDescent="0.3">
      <c r="H699" s="29" t="e">
        <f>G699/(J698+$B$3)*100</f>
        <v>#VALUE!</v>
      </c>
      <c r="I699" s="2"/>
      <c r="J699" s="2" t="str">
        <f t="shared" si="53"/>
        <v/>
      </c>
      <c r="K699" s="2">
        <f>IF(J699&lt;MAX($J$14:$J699),J699-MAX($J$14:$J699),0)</f>
        <v>0</v>
      </c>
      <c r="L699" s="9" t="e">
        <f t="shared" si="54"/>
        <v>#VALUE!</v>
      </c>
      <c r="M699" s="3">
        <f t="shared" si="55"/>
        <v>52</v>
      </c>
      <c r="N699" s="3">
        <f t="shared" si="56"/>
        <v>52</v>
      </c>
      <c r="O699" s="24">
        <f t="shared" si="57"/>
        <v>0</v>
      </c>
      <c r="P699" s="3"/>
      <c r="Q699" s="3"/>
      <c r="R699" s="3"/>
      <c r="S699" s="5"/>
      <c r="T699" s="3"/>
      <c r="U699" s="3"/>
      <c r="V699" s="6"/>
      <c r="W699" s="6"/>
      <c r="X699" s="6"/>
    </row>
    <row r="700" spans="8:24" ht="15.75" customHeight="1" x14ac:dyDescent="0.3">
      <c r="H700" s="29" t="e">
        <f>G700/(J698+$B$3)*100</f>
        <v>#VALUE!</v>
      </c>
      <c r="I700" s="2"/>
      <c r="J700" s="2" t="str">
        <f t="shared" si="53"/>
        <v/>
      </c>
      <c r="K700" s="2">
        <f>IF(J700&lt;MAX($J$14:$J700),J700-MAX($J$14:$J700),0)</f>
        <v>0</v>
      </c>
      <c r="L700" s="9" t="e">
        <f t="shared" si="54"/>
        <v>#VALUE!</v>
      </c>
      <c r="M700" s="3">
        <f t="shared" si="55"/>
        <v>52</v>
      </c>
      <c r="N700" s="3">
        <f t="shared" si="56"/>
        <v>52</v>
      </c>
      <c r="O700" s="24">
        <f t="shared" si="57"/>
        <v>0</v>
      </c>
      <c r="P700" s="3"/>
      <c r="Q700" s="3"/>
      <c r="R700" s="3"/>
      <c r="S700" s="5"/>
      <c r="T700" s="3"/>
      <c r="U700" s="3"/>
      <c r="V700" s="6"/>
      <c r="W700" s="6"/>
      <c r="X700" s="6"/>
    </row>
    <row r="701" spans="8:24" ht="15.75" customHeight="1" x14ac:dyDescent="0.3">
      <c r="H701" s="29" t="e">
        <f>G701/(J700+$B$3)*100</f>
        <v>#VALUE!</v>
      </c>
      <c r="I701" s="2"/>
      <c r="J701" s="2" t="str">
        <f t="shared" si="53"/>
        <v/>
      </c>
      <c r="K701" s="2">
        <f>IF(J701&lt;MAX($J$14:$J701),J701-MAX($J$14:$J701),0)</f>
        <v>0</v>
      </c>
      <c r="L701" s="9" t="e">
        <f t="shared" si="54"/>
        <v>#VALUE!</v>
      </c>
      <c r="M701" s="3">
        <f t="shared" si="55"/>
        <v>52</v>
      </c>
      <c r="N701" s="3">
        <f t="shared" si="56"/>
        <v>52</v>
      </c>
      <c r="O701" s="24">
        <f t="shared" si="57"/>
        <v>0</v>
      </c>
      <c r="P701" s="3"/>
      <c r="Q701" s="3"/>
      <c r="R701" s="3"/>
      <c r="S701" s="5"/>
      <c r="T701" s="3"/>
      <c r="U701" s="3"/>
      <c r="V701" s="6"/>
      <c r="W701" s="6"/>
      <c r="X701" s="6"/>
    </row>
    <row r="702" spans="8:24" ht="15.75" customHeight="1" x14ac:dyDescent="0.3">
      <c r="H702" s="29" t="e">
        <f>G702/(J701+$B$3)*100</f>
        <v>#VALUE!</v>
      </c>
      <c r="I702" s="2"/>
      <c r="J702" s="2" t="str">
        <f t="shared" si="53"/>
        <v/>
      </c>
      <c r="K702" s="2">
        <f>IF(J702&lt;MAX($J$14:$J702),J702-MAX($J$14:$J702),0)</f>
        <v>0</v>
      </c>
      <c r="L702" s="9" t="e">
        <f t="shared" si="54"/>
        <v>#VALUE!</v>
      </c>
      <c r="M702" s="3">
        <f t="shared" si="55"/>
        <v>52</v>
      </c>
      <c r="N702" s="3">
        <f t="shared" si="56"/>
        <v>52</v>
      </c>
      <c r="O702" s="24">
        <f t="shared" si="57"/>
        <v>0</v>
      </c>
      <c r="P702" s="3"/>
      <c r="Q702" s="3"/>
      <c r="R702" s="3"/>
      <c r="S702" s="5"/>
      <c r="T702" s="3"/>
      <c r="U702" s="3"/>
      <c r="V702" s="6"/>
      <c r="W702" s="6"/>
      <c r="X702" s="6"/>
    </row>
    <row r="703" spans="8:24" ht="15.75" customHeight="1" x14ac:dyDescent="0.3">
      <c r="H703" s="29" t="e">
        <f>G703/(J702+$B$3)*100</f>
        <v>#VALUE!</v>
      </c>
      <c r="I703" s="2"/>
      <c r="J703" s="2" t="str">
        <f t="shared" si="53"/>
        <v/>
      </c>
      <c r="K703" s="2">
        <f>IF(J703&lt;MAX($J$14:$J703),J703-MAX($J$14:$J703),0)</f>
        <v>0</v>
      </c>
      <c r="L703" s="9" t="e">
        <f t="shared" si="54"/>
        <v>#VALUE!</v>
      </c>
      <c r="M703" s="3">
        <f t="shared" si="55"/>
        <v>52</v>
      </c>
      <c r="N703" s="3">
        <f t="shared" si="56"/>
        <v>52</v>
      </c>
      <c r="O703" s="24">
        <f t="shared" si="57"/>
        <v>0</v>
      </c>
      <c r="P703" s="3"/>
      <c r="Q703" s="3"/>
      <c r="R703" s="3"/>
      <c r="S703" s="5"/>
      <c r="T703" s="3"/>
      <c r="U703" s="3"/>
      <c r="V703" s="6"/>
      <c r="W703" s="6"/>
      <c r="X703" s="6"/>
    </row>
    <row r="704" spans="8:24" ht="15.75" customHeight="1" x14ac:dyDescent="0.3">
      <c r="H704" s="29" t="e">
        <f>G704/(J702+$B$3)*100</f>
        <v>#VALUE!</v>
      </c>
      <c r="I704" s="2"/>
      <c r="J704" s="2" t="str">
        <f t="shared" si="53"/>
        <v/>
      </c>
      <c r="K704" s="2">
        <f>IF(J704&lt;MAX($J$14:$J704),J704-MAX($J$14:$J704),0)</f>
        <v>0</v>
      </c>
      <c r="L704" s="9" t="e">
        <f t="shared" si="54"/>
        <v>#VALUE!</v>
      </c>
      <c r="M704" s="3">
        <f t="shared" si="55"/>
        <v>52</v>
      </c>
      <c r="N704" s="3">
        <f t="shared" si="56"/>
        <v>52</v>
      </c>
      <c r="O704" s="24">
        <f t="shared" si="57"/>
        <v>0</v>
      </c>
      <c r="P704" s="3"/>
      <c r="Q704" s="3"/>
      <c r="R704" s="3"/>
      <c r="S704" s="5"/>
      <c r="T704" s="3"/>
      <c r="U704" s="3"/>
      <c r="V704" s="6"/>
      <c r="W704" s="6"/>
      <c r="X704" s="6"/>
    </row>
    <row r="705" spans="8:24" ht="15.75" customHeight="1" x14ac:dyDescent="0.3">
      <c r="H705" s="29" t="e">
        <f>G705/(J704+$B$3)*100</f>
        <v>#VALUE!</v>
      </c>
      <c r="I705" s="2"/>
      <c r="J705" s="2" t="str">
        <f t="shared" si="53"/>
        <v/>
      </c>
      <c r="K705" s="2">
        <f>IF(J705&lt;MAX($J$14:$J705),J705-MAX($J$14:$J705),0)</f>
        <v>0</v>
      </c>
      <c r="L705" s="9" t="e">
        <f t="shared" si="54"/>
        <v>#VALUE!</v>
      </c>
      <c r="M705" s="3">
        <f t="shared" si="55"/>
        <v>52</v>
      </c>
      <c r="N705" s="3">
        <f t="shared" si="56"/>
        <v>52</v>
      </c>
      <c r="O705" s="24">
        <f t="shared" si="57"/>
        <v>0</v>
      </c>
      <c r="P705" s="3"/>
      <c r="Q705" s="3"/>
      <c r="R705" s="3"/>
      <c r="S705" s="5"/>
      <c r="T705" s="3"/>
      <c r="U705" s="3"/>
      <c r="V705" s="6"/>
      <c r="W705" s="6"/>
      <c r="X705" s="6"/>
    </row>
    <row r="706" spans="8:24" ht="15.75" customHeight="1" x14ac:dyDescent="0.3">
      <c r="H706" s="29" t="e">
        <f>G706/(J705+$B$3)*100</f>
        <v>#VALUE!</v>
      </c>
      <c r="I706" s="2"/>
      <c r="J706" s="2" t="str">
        <f t="shared" si="53"/>
        <v/>
      </c>
      <c r="K706" s="2">
        <f>IF(J706&lt;MAX($J$14:$J706),J706-MAX($J$14:$J706),0)</f>
        <v>0</v>
      </c>
      <c r="L706" s="9" t="e">
        <f t="shared" si="54"/>
        <v>#VALUE!</v>
      </c>
      <c r="M706" s="3">
        <f t="shared" si="55"/>
        <v>52</v>
      </c>
      <c r="N706" s="3">
        <f t="shared" si="56"/>
        <v>52</v>
      </c>
      <c r="O706" s="24">
        <f t="shared" si="57"/>
        <v>0</v>
      </c>
      <c r="P706" s="3"/>
      <c r="Q706" s="3"/>
      <c r="R706" s="3"/>
      <c r="S706" s="5"/>
      <c r="T706" s="3"/>
      <c r="U706" s="3"/>
      <c r="V706" s="6"/>
      <c r="W706" s="6"/>
      <c r="X706" s="6"/>
    </row>
    <row r="707" spans="8:24" ht="15.75" customHeight="1" x14ac:dyDescent="0.3">
      <c r="H707" s="29" t="e">
        <f>G707/(J706+$B$3)*100</f>
        <v>#VALUE!</v>
      </c>
      <c r="I707" s="2"/>
      <c r="J707" s="2" t="str">
        <f t="shared" si="53"/>
        <v/>
      </c>
      <c r="K707" s="2">
        <f>IF(J707&lt;MAX($J$14:$J707),J707-MAX($J$14:$J707),0)</f>
        <v>0</v>
      </c>
      <c r="L707" s="9" t="e">
        <f t="shared" si="54"/>
        <v>#VALUE!</v>
      </c>
      <c r="M707" s="3">
        <f t="shared" si="55"/>
        <v>52</v>
      </c>
      <c r="N707" s="3">
        <f t="shared" si="56"/>
        <v>52</v>
      </c>
      <c r="O707" s="24">
        <f t="shared" si="57"/>
        <v>0</v>
      </c>
      <c r="P707" s="3"/>
      <c r="Q707" s="3"/>
      <c r="R707" s="3"/>
      <c r="S707" s="5"/>
      <c r="T707" s="3"/>
      <c r="U707" s="3"/>
      <c r="V707" s="6"/>
      <c r="W707" s="6"/>
      <c r="X707" s="6"/>
    </row>
    <row r="708" spans="8:24" ht="15.75" customHeight="1" x14ac:dyDescent="0.3">
      <c r="H708" s="29" t="e">
        <f>G708/(J706+$B$3)*100</f>
        <v>#VALUE!</v>
      </c>
      <c r="I708" s="2"/>
      <c r="J708" s="2" t="str">
        <f t="shared" si="53"/>
        <v/>
      </c>
      <c r="K708" s="2">
        <f>IF(J708&lt;MAX($J$14:$J708),J708-MAX($J$14:$J708),0)</f>
        <v>0</v>
      </c>
      <c r="L708" s="9" t="e">
        <f t="shared" si="54"/>
        <v>#VALUE!</v>
      </c>
      <c r="M708" s="3">
        <f t="shared" si="55"/>
        <v>52</v>
      </c>
      <c r="N708" s="3">
        <f t="shared" si="56"/>
        <v>52</v>
      </c>
      <c r="O708" s="24">
        <f t="shared" si="57"/>
        <v>0</v>
      </c>
      <c r="P708" s="3"/>
      <c r="Q708" s="3"/>
      <c r="R708" s="3"/>
      <c r="S708" s="5"/>
      <c r="T708" s="3"/>
      <c r="U708" s="3"/>
      <c r="V708" s="6"/>
      <c r="W708" s="6"/>
      <c r="X708" s="6"/>
    </row>
    <row r="709" spans="8:24" ht="15.75" customHeight="1" x14ac:dyDescent="0.3">
      <c r="H709" s="29" t="e">
        <f>G709/(J708+$B$3)*100</f>
        <v>#VALUE!</v>
      </c>
      <c r="I709" s="2"/>
      <c r="J709" s="2" t="str">
        <f t="shared" si="53"/>
        <v/>
      </c>
      <c r="K709" s="2">
        <f>IF(J709&lt;MAX($J$14:$J709),J709-MAX($J$14:$J709),0)</f>
        <v>0</v>
      </c>
      <c r="L709" s="9" t="e">
        <f t="shared" si="54"/>
        <v>#VALUE!</v>
      </c>
      <c r="M709" s="3">
        <f t="shared" si="55"/>
        <v>52</v>
      </c>
      <c r="N709" s="3">
        <f t="shared" si="56"/>
        <v>52</v>
      </c>
      <c r="O709" s="24">
        <f t="shared" si="57"/>
        <v>0</v>
      </c>
      <c r="P709" s="3"/>
      <c r="Q709" s="3"/>
      <c r="R709" s="3"/>
      <c r="S709" s="5"/>
      <c r="T709" s="3"/>
      <c r="U709" s="3"/>
      <c r="V709" s="6"/>
      <c r="W709" s="6"/>
      <c r="X709" s="6"/>
    </row>
    <row r="710" spans="8:24" ht="15.75" customHeight="1" x14ac:dyDescent="0.3">
      <c r="H710" s="29" t="e">
        <f>G710/(J709+$B$3)*100</f>
        <v>#VALUE!</v>
      </c>
      <c r="I710" s="2"/>
      <c r="J710" s="2" t="str">
        <f t="shared" si="53"/>
        <v/>
      </c>
      <c r="K710" s="2">
        <f>IF(J710&lt;MAX($J$14:$J710),J710-MAX($J$14:$J710),0)</f>
        <v>0</v>
      </c>
      <c r="L710" s="9" t="e">
        <f t="shared" si="54"/>
        <v>#VALUE!</v>
      </c>
      <c r="M710" s="3">
        <f t="shared" si="55"/>
        <v>52</v>
      </c>
      <c r="N710" s="3">
        <f t="shared" si="56"/>
        <v>52</v>
      </c>
      <c r="O710" s="24">
        <f t="shared" si="57"/>
        <v>0</v>
      </c>
      <c r="P710" s="3"/>
      <c r="Q710" s="3"/>
      <c r="R710" s="3"/>
      <c r="S710" s="5"/>
      <c r="T710" s="3"/>
      <c r="U710" s="3"/>
      <c r="V710" s="6"/>
      <c r="W710" s="6"/>
      <c r="X710" s="6"/>
    </row>
    <row r="711" spans="8:24" ht="15.75" customHeight="1" x14ac:dyDescent="0.3">
      <c r="H711" s="29" t="e">
        <f>G711/(J710+$B$3)*100</f>
        <v>#VALUE!</v>
      </c>
      <c r="I711" s="2"/>
      <c r="J711" s="2" t="str">
        <f t="shared" si="53"/>
        <v/>
      </c>
      <c r="K711" s="2">
        <f>IF(J711&lt;MAX($J$14:$J711),J711-MAX($J$14:$J711),0)</f>
        <v>0</v>
      </c>
      <c r="L711" s="9" t="e">
        <f t="shared" si="54"/>
        <v>#VALUE!</v>
      </c>
      <c r="M711" s="3">
        <f t="shared" si="55"/>
        <v>52</v>
      </c>
      <c r="N711" s="3">
        <f t="shared" si="56"/>
        <v>52</v>
      </c>
      <c r="O711" s="24">
        <f t="shared" si="57"/>
        <v>0</v>
      </c>
      <c r="P711" s="3"/>
      <c r="Q711" s="3"/>
      <c r="R711" s="3"/>
      <c r="S711" s="5"/>
      <c r="T711" s="3"/>
      <c r="U711" s="3"/>
      <c r="V711" s="6"/>
      <c r="W711" s="6"/>
      <c r="X711" s="6"/>
    </row>
    <row r="712" spans="8:24" ht="15.75" customHeight="1" x14ac:dyDescent="0.3">
      <c r="H712" s="29" t="e">
        <f>G712/(J710+$B$3)*100</f>
        <v>#VALUE!</v>
      </c>
      <c r="I712" s="2"/>
      <c r="J712" s="2" t="str">
        <f t="shared" si="53"/>
        <v/>
      </c>
      <c r="K712" s="2">
        <f>IF(J712&lt;MAX($J$14:$J712),J712-MAX($J$14:$J712),0)</f>
        <v>0</v>
      </c>
      <c r="L712" s="9" t="e">
        <f t="shared" si="54"/>
        <v>#VALUE!</v>
      </c>
      <c r="M712" s="3">
        <f t="shared" si="55"/>
        <v>52</v>
      </c>
      <c r="N712" s="3">
        <f t="shared" si="56"/>
        <v>52</v>
      </c>
      <c r="O712" s="24">
        <f t="shared" si="57"/>
        <v>0</v>
      </c>
      <c r="P712" s="3"/>
      <c r="Q712" s="3"/>
      <c r="R712" s="3"/>
      <c r="S712" s="5"/>
      <c r="T712" s="3"/>
      <c r="U712" s="3"/>
      <c r="V712" s="6"/>
      <c r="W712" s="6"/>
      <c r="X712" s="6"/>
    </row>
    <row r="713" spans="8:24" ht="15.75" customHeight="1" x14ac:dyDescent="0.3">
      <c r="H713" s="29" t="e">
        <f>G713/(J712+$B$3)*100</f>
        <v>#VALUE!</v>
      </c>
      <c r="I713" s="2"/>
      <c r="J713" s="2" t="str">
        <f t="shared" si="53"/>
        <v/>
      </c>
      <c r="K713" s="2">
        <f>IF(J713&lt;MAX($J$14:$J713),J713-MAX($J$14:$J713),0)</f>
        <v>0</v>
      </c>
      <c r="L713" s="9" t="e">
        <f t="shared" si="54"/>
        <v>#VALUE!</v>
      </c>
      <c r="M713" s="3">
        <f t="shared" si="55"/>
        <v>52</v>
      </c>
      <c r="N713" s="3">
        <f t="shared" si="56"/>
        <v>52</v>
      </c>
      <c r="O713" s="24">
        <f t="shared" si="57"/>
        <v>0</v>
      </c>
      <c r="P713" s="3"/>
      <c r="Q713" s="3"/>
      <c r="R713" s="3"/>
      <c r="S713" s="5"/>
      <c r="T713" s="3"/>
      <c r="U713" s="3"/>
      <c r="V713" s="6"/>
      <c r="W713" s="6"/>
      <c r="X713" s="6"/>
    </row>
    <row r="714" spans="8:24" ht="15.75" customHeight="1" x14ac:dyDescent="0.3">
      <c r="H714" s="29" t="e">
        <f>G714/(J713+$B$3)*100</f>
        <v>#VALUE!</v>
      </c>
      <c r="I714" s="2"/>
      <c r="J714" s="2" t="str">
        <f t="shared" si="53"/>
        <v/>
      </c>
      <c r="K714" s="2">
        <f>IF(J714&lt;MAX($J$14:$J714),J714-MAX($J$14:$J714),0)</f>
        <v>0</v>
      </c>
      <c r="L714" s="9" t="e">
        <f t="shared" si="54"/>
        <v>#VALUE!</v>
      </c>
      <c r="M714" s="3">
        <f t="shared" si="55"/>
        <v>52</v>
      </c>
      <c r="N714" s="3">
        <f t="shared" si="56"/>
        <v>52</v>
      </c>
      <c r="O714" s="24">
        <f t="shared" si="57"/>
        <v>0</v>
      </c>
      <c r="P714" s="3"/>
      <c r="Q714" s="3"/>
      <c r="R714" s="3"/>
      <c r="S714" s="5"/>
      <c r="T714" s="3"/>
      <c r="U714" s="3"/>
      <c r="V714" s="6"/>
      <c r="W714" s="6"/>
      <c r="X714" s="6"/>
    </row>
    <row r="715" spans="8:24" ht="15.75" customHeight="1" x14ac:dyDescent="0.3">
      <c r="H715" s="29" t="e">
        <f>G715/(J714+$B$3)*100</f>
        <v>#VALUE!</v>
      </c>
      <c r="I715" s="2"/>
      <c r="J715" s="2" t="str">
        <f t="shared" si="53"/>
        <v/>
      </c>
      <c r="K715" s="2">
        <f>IF(J715&lt;MAX($J$14:$J715),J715-MAX($J$14:$J715),0)</f>
        <v>0</v>
      </c>
      <c r="L715" s="9" t="e">
        <f t="shared" si="54"/>
        <v>#VALUE!</v>
      </c>
      <c r="M715" s="3">
        <f t="shared" si="55"/>
        <v>52</v>
      </c>
      <c r="N715" s="3">
        <f t="shared" si="56"/>
        <v>52</v>
      </c>
      <c r="O715" s="24">
        <f t="shared" si="57"/>
        <v>0</v>
      </c>
      <c r="P715" s="3"/>
      <c r="Q715" s="3"/>
      <c r="R715" s="3"/>
      <c r="S715" s="5"/>
      <c r="T715" s="3"/>
      <c r="U715" s="3"/>
      <c r="V715" s="6"/>
      <c r="W715" s="6"/>
      <c r="X715" s="6"/>
    </row>
    <row r="716" spans="8:24" ht="15.75" customHeight="1" x14ac:dyDescent="0.3">
      <c r="H716" s="29" t="e">
        <f>G716/(J714+$B$3)*100</f>
        <v>#VALUE!</v>
      </c>
      <c r="I716" s="2"/>
      <c r="J716" s="2" t="str">
        <f t="shared" si="53"/>
        <v/>
      </c>
      <c r="K716" s="2">
        <f>IF(J716&lt;MAX($J$14:$J716),J716-MAX($J$14:$J716),0)</f>
        <v>0</v>
      </c>
      <c r="L716" s="9" t="e">
        <f t="shared" si="54"/>
        <v>#VALUE!</v>
      </c>
      <c r="M716" s="3">
        <f t="shared" si="55"/>
        <v>52</v>
      </c>
      <c r="N716" s="3">
        <f t="shared" si="56"/>
        <v>52</v>
      </c>
      <c r="O716" s="24">
        <f t="shared" si="57"/>
        <v>0</v>
      </c>
      <c r="P716" s="3"/>
      <c r="Q716" s="3"/>
      <c r="R716" s="3"/>
      <c r="S716" s="5"/>
      <c r="T716" s="3"/>
      <c r="U716" s="3"/>
      <c r="V716" s="6"/>
      <c r="W716" s="6"/>
      <c r="X716" s="6"/>
    </row>
    <row r="717" spans="8:24" ht="15.75" customHeight="1" x14ac:dyDescent="0.3">
      <c r="H717" s="29" t="e">
        <f>G717/(J716+$B$3)*100</f>
        <v>#VALUE!</v>
      </c>
      <c r="I717" s="2"/>
      <c r="J717" s="2" t="str">
        <f t="shared" si="53"/>
        <v/>
      </c>
      <c r="K717" s="2">
        <f>IF(J717&lt;MAX($J$14:$J717),J717-MAX($J$14:$J717),0)</f>
        <v>0</v>
      </c>
      <c r="L717" s="9" t="e">
        <f t="shared" si="54"/>
        <v>#VALUE!</v>
      </c>
      <c r="M717" s="3">
        <f t="shared" si="55"/>
        <v>52</v>
      </c>
      <c r="N717" s="3">
        <f t="shared" si="56"/>
        <v>52</v>
      </c>
      <c r="O717" s="24">
        <f t="shared" si="57"/>
        <v>0</v>
      </c>
      <c r="P717" s="3"/>
      <c r="Q717" s="3"/>
      <c r="R717" s="3"/>
      <c r="S717" s="5"/>
      <c r="T717" s="3"/>
      <c r="U717" s="3"/>
      <c r="V717" s="6"/>
      <c r="W717" s="6"/>
      <c r="X717" s="6"/>
    </row>
    <row r="718" spans="8:24" ht="15.75" customHeight="1" x14ac:dyDescent="0.3">
      <c r="H718" s="29" t="e">
        <f>G718/(J717+$B$3)*100</f>
        <v>#VALUE!</v>
      </c>
      <c r="I718" s="2"/>
      <c r="J718" s="2" t="str">
        <f t="shared" si="53"/>
        <v/>
      </c>
      <c r="K718" s="2">
        <f>IF(J718&lt;MAX($J$14:$J718),J718-MAX($J$14:$J718),0)</f>
        <v>0</v>
      </c>
      <c r="L718" s="9" t="e">
        <f t="shared" si="54"/>
        <v>#VALUE!</v>
      </c>
      <c r="M718" s="3">
        <f t="shared" si="55"/>
        <v>52</v>
      </c>
      <c r="N718" s="3">
        <f t="shared" si="56"/>
        <v>52</v>
      </c>
      <c r="O718" s="24">
        <f t="shared" si="57"/>
        <v>0</v>
      </c>
      <c r="P718" s="3"/>
      <c r="Q718" s="3"/>
      <c r="R718" s="3"/>
      <c r="S718" s="5"/>
      <c r="T718" s="3"/>
      <c r="U718" s="3"/>
      <c r="V718" s="6"/>
      <c r="W718" s="6"/>
      <c r="X718" s="6"/>
    </row>
    <row r="719" spans="8:24" ht="15.75" customHeight="1" x14ac:dyDescent="0.3">
      <c r="H719" s="29" t="e">
        <f>G719/(J718+$B$3)*100</f>
        <v>#VALUE!</v>
      </c>
      <c r="I719" s="2"/>
      <c r="J719" s="2" t="str">
        <f t="shared" ref="J719:J782" si="58">IF(I719&lt;&gt;0,J718+I719,"")</f>
        <v/>
      </c>
      <c r="K719" s="2">
        <f>IF(J719&lt;MAX($J$14:$J719),J719-MAX($J$14:$J719),0)</f>
        <v>0</v>
      </c>
      <c r="L719" s="9" t="e">
        <f t="shared" ref="L719:L782" si="59">K719/(J718+$B$3)</f>
        <v>#VALUE!</v>
      </c>
      <c r="M719" s="3">
        <f t="shared" ref="M719:M782" si="60">WEEKNUM(A719,21)</f>
        <v>52</v>
      </c>
      <c r="N719" s="3">
        <f t="shared" ref="N719:N782" si="61">WEEKNUM(B719,21)</f>
        <v>52</v>
      </c>
      <c r="O719" s="24">
        <f t="shared" ref="O719:O782" si="62">B719-A719</f>
        <v>0</v>
      </c>
      <c r="P719" s="3"/>
      <c r="Q719" s="3"/>
      <c r="R719" s="3"/>
      <c r="S719" s="5"/>
      <c r="T719" s="3"/>
      <c r="U719" s="3"/>
      <c r="V719" s="6"/>
      <c r="W719" s="6"/>
      <c r="X719" s="6"/>
    </row>
    <row r="720" spans="8:24" ht="15.75" customHeight="1" x14ac:dyDescent="0.3">
      <c r="H720" s="29" t="e">
        <f>G720/(J718+$B$3)*100</f>
        <v>#VALUE!</v>
      </c>
      <c r="I720" s="2"/>
      <c r="J720" s="2" t="str">
        <f t="shared" si="58"/>
        <v/>
      </c>
      <c r="K720" s="2">
        <f>IF(J720&lt;MAX($J$14:$J720),J720-MAX($J$14:$J720),0)</f>
        <v>0</v>
      </c>
      <c r="L720" s="9" t="e">
        <f t="shared" si="59"/>
        <v>#VALUE!</v>
      </c>
      <c r="M720" s="3">
        <f t="shared" si="60"/>
        <v>52</v>
      </c>
      <c r="N720" s="3">
        <f t="shared" si="61"/>
        <v>52</v>
      </c>
      <c r="O720" s="24">
        <f t="shared" si="62"/>
        <v>0</v>
      </c>
      <c r="P720" s="3"/>
      <c r="Q720" s="3"/>
      <c r="R720" s="3"/>
      <c r="S720" s="5"/>
      <c r="T720" s="3"/>
      <c r="U720" s="3"/>
      <c r="V720" s="6"/>
      <c r="W720" s="6"/>
      <c r="X720" s="6"/>
    </row>
    <row r="721" spans="8:24" ht="15.75" customHeight="1" x14ac:dyDescent="0.3">
      <c r="H721" s="29" t="e">
        <f>G721/(J720+$B$3)*100</f>
        <v>#VALUE!</v>
      </c>
      <c r="I721" s="2"/>
      <c r="J721" s="2" t="str">
        <f t="shared" si="58"/>
        <v/>
      </c>
      <c r="K721" s="2">
        <f>IF(J721&lt;MAX($J$14:$J721),J721-MAX($J$14:$J721),0)</f>
        <v>0</v>
      </c>
      <c r="L721" s="9" t="e">
        <f t="shared" si="59"/>
        <v>#VALUE!</v>
      </c>
      <c r="M721" s="3">
        <f t="shared" si="60"/>
        <v>52</v>
      </c>
      <c r="N721" s="3">
        <f t="shared" si="61"/>
        <v>52</v>
      </c>
      <c r="O721" s="24">
        <f t="shared" si="62"/>
        <v>0</v>
      </c>
      <c r="P721" s="3"/>
      <c r="Q721" s="3"/>
      <c r="R721" s="3"/>
      <c r="S721" s="5"/>
      <c r="T721" s="3"/>
      <c r="U721" s="3"/>
      <c r="V721" s="6"/>
      <c r="W721" s="6"/>
      <c r="X721" s="6"/>
    </row>
    <row r="722" spans="8:24" ht="15.75" customHeight="1" x14ac:dyDescent="0.3">
      <c r="H722" s="29" t="e">
        <f>G722/(J721+$B$3)*100</f>
        <v>#VALUE!</v>
      </c>
      <c r="I722" s="2"/>
      <c r="J722" s="2" t="str">
        <f t="shared" si="58"/>
        <v/>
      </c>
      <c r="K722" s="2">
        <f>IF(J722&lt;MAX($J$14:$J722),J722-MAX($J$14:$J722),0)</f>
        <v>0</v>
      </c>
      <c r="L722" s="9" t="e">
        <f t="shared" si="59"/>
        <v>#VALUE!</v>
      </c>
      <c r="M722" s="3">
        <f t="shared" si="60"/>
        <v>52</v>
      </c>
      <c r="N722" s="3">
        <f t="shared" si="61"/>
        <v>52</v>
      </c>
      <c r="O722" s="24">
        <f t="shared" si="62"/>
        <v>0</v>
      </c>
      <c r="P722" s="3"/>
      <c r="Q722" s="3"/>
      <c r="R722" s="3"/>
      <c r="S722" s="5"/>
      <c r="T722" s="3"/>
      <c r="U722" s="3"/>
      <c r="V722" s="6"/>
      <c r="W722" s="6"/>
      <c r="X722" s="6"/>
    </row>
    <row r="723" spans="8:24" ht="15.75" customHeight="1" x14ac:dyDescent="0.3">
      <c r="H723" s="29" t="e">
        <f>G723/(J722+$B$3)*100</f>
        <v>#VALUE!</v>
      </c>
      <c r="I723" s="2"/>
      <c r="J723" s="2" t="str">
        <f t="shared" si="58"/>
        <v/>
      </c>
      <c r="K723" s="2">
        <f>IF(J723&lt;MAX($J$14:$J723),J723-MAX($J$14:$J723),0)</f>
        <v>0</v>
      </c>
      <c r="L723" s="9" t="e">
        <f t="shared" si="59"/>
        <v>#VALUE!</v>
      </c>
      <c r="M723" s="3">
        <f t="shared" si="60"/>
        <v>52</v>
      </c>
      <c r="N723" s="3">
        <f t="shared" si="61"/>
        <v>52</v>
      </c>
      <c r="O723" s="24">
        <f t="shared" si="62"/>
        <v>0</v>
      </c>
      <c r="P723" s="3"/>
      <c r="Q723" s="3"/>
      <c r="R723" s="3"/>
      <c r="S723" s="5"/>
      <c r="T723" s="3"/>
      <c r="U723" s="3"/>
      <c r="V723" s="6"/>
      <c r="W723" s="6"/>
      <c r="X723" s="6"/>
    </row>
    <row r="724" spans="8:24" ht="15.75" customHeight="1" x14ac:dyDescent="0.3">
      <c r="H724" s="29" t="e">
        <f>G724/(J722+$B$3)*100</f>
        <v>#VALUE!</v>
      </c>
      <c r="I724" s="2"/>
      <c r="J724" s="2" t="str">
        <f t="shared" si="58"/>
        <v/>
      </c>
      <c r="K724" s="2">
        <f>IF(J724&lt;MAX($J$14:$J724),J724-MAX($J$14:$J724),0)</f>
        <v>0</v>
      </c>
      <c r="L724" s="9" t="e">
        <f t="shared" si="59"/>
        <v>#VALUE!</v>
      </c>
      <c r="M724" s="3">
        <f t="shared" si="60"/>
        <v>52</v>
      </c>
      <c r="N724" s="3">
        <f t="shared" si="61"/>
        <v>52</v>
      </c>
      <c r="O724" s="24">
        <f t="shared" si="62"/>
        <v>0</v>
      </c>
      <c r="P724" s="3"/>
      <c r="Q724" s="3"/>
      <c r="R724" s="3"/>
      <c r="S724" s="5"/>
      <c r="T724" s="3"/>
      <c r="U724" s="3"/>
      <c r="V724" s="6"/>
      <c r="W724" s="6"/>
      <c r="X724" s="6"/>
    </row>
    <row r="725" spans="8:24" ht="15.75" customHeight="1" x14ac:dyDescent="0.3">
      <c r="H725" s="29" t="e">
        <f>G725/(J724+$B$3)*100</f>
        <v>#VALUE!</v>
      </c>
      <c r="I725" s="2"/>
      <c r="J725" s="2" t="str">
        <f t="shared" si="58"/>
        <v/>
      </c>
      <c r="K725" s="2">
        <f>IF(J725&lt;MAX($J$14:$J725),J725-MAX($J$14:$J725),0)</f>
        <v>0</v>
      </c>
      <c r="L725" s="9" t="e">
        <f t="shared" si="59"/>
        <v>#VALUE!</v>
      </c>
      <c r="M725" s="3">
        <f t="shared" si="60"/>
        <v>52</v>
      </c>
      <c r="N725" s="3">
        <f t="shared" si="61"/>
        <v>52</v>
      </c>
      <c r="O725" s="24">
        <f t="shared" si="62"/>
        <v>0</v>
      </c>
      <c r="P725" s="3"/>
      <c r="Q725" s="3"/>
      <c r="R725" s="3"/>
      <c r="S725" s="5"/>
      <c r="T725" s="3"/>
      <c r="U725" s="3"/>
      <c r="V725" s="6"/>
      <c r="W725" s="6"/>
      <c r="X725" s="6"/>
    </row>
    <row r="726" spans="8:24" ht="15.75" customHeight="1" x14ac:dyDescent="0.3">
      <c r="H726" s="29" t="e">
        <f>G726/(J725+$B$3)*100</f>
        <v>#VALUE!</v>
      </c>
      <c r="I726" s="2"/>
      <c r="J726" s="2" t="str">
        <f t="shared" si="58"/>
        <v/>
      </c>
      <c r="K726" s="2">
        <f>IF(J726&lt;MAX($J$14:$J726),J726-MAX($J$14:$J726),0)</f>
        <v>0</v>
      </c>
      <c r="L726" s="9" t="e">
        <f t="shared" si="59"/>
        <v>#VALUE!</v>
      </c>
      <c r="M726" s="3">
        <f t="shared" si="60"/>
        <v>52</v>
      </c>
      <c r="N726" s="3">
        <f t="shared" si="61"/>
        <v>52</v>
      </c>
      <c r="O726" s="24">
        <f t="shared" si="62"/>
        <v>0</v>
      </c>
      <c r="P726" s="3"/>
      <c r="Q726" s="3"/>
      <c r="R726" s="3"/>
      <c r="S726" s="5"/>
      <c r="T726" s="3"/>
      <c r="U726" s="3"/>
      <c r="V726" s="6"/>
      <c r="W726" s="6"/>
      <c r="X726" s="6"/>
    </row>
    <row r="727" spans="8:24" ht="15.75" customHeight="1" x14ac:dyDescent="0.3">
      <c r="H727" s="29" t="e">
        <f>G727/(J726+$B$3)*100</f>
        <v>#VALUE!</v>
      </c>
      <c r="I727" s="2"/>
      <c r="J727" s="2" t="str">
        <f t="shared" si="58"/>
        <v/>
      </c>
      <c r="K727" s="2">
        <f>IF(J727&lt;MAX($J$14:$J727),J727-MAX($J$14:$J727),0)</f>
        <v>0</v>
      </c>
      <c r="L727" s="9" t="e">
        <f t="shared" si="59"/>
        <v>#VALUE!</v>
      </c>
      <c r="M727" s="3">
        <f t="shared" si="60"/>
        <v>52</v>
      </c>
      <c r="N727" s="3">
        <f t="shared" si="61"/>
        <v>52</v>
      </c>
      <c r="O727" s="24">
        <f t="shared" si="62"/>
        <v>0</v>
      </c>
      <c r="P727" s="3"/>
      <c r="Q727" s="3"/>
      <c r="R727" s="3"/>
      <c r="S727" s="5"/>
      <c r="T727" s="3"/>
      <c r="U727" s="3"/>
      <c r="V727" s="6"/>
      <c r="W727" s="6"/>
      <c r="X727" s="6"/>
    </row>
    <row r="728" spans="8:24" ht="15.75" customHeight="1" x14ac:dyDescent="0.3">
      <c r="H728" s="29" t="e">
        <f>G728/(J726+$B$3)*100</f>
        <v>#VALUE!</v>
      </c>
      <c r="I728" s="2"/>
      <c r="J728" s="2" t="str">
        <f t="shared" si="58"/>
        <v/>
      </c>
      <c r="K728" s="2">
        <f>IF(J728&lt;MAX($J$14:$J728),J728-MAX($J$14:$J728),0)</f>
        <v>0</v>
      </c>
      <c r="L728" s="9" t="e">
        <f t="shared" si="59"/>
        <v>#VALUE!</v>
      </c>
      <c r="M728" s="3">
        <f t="shared" si="60"/>
        <v>52</v>
      </c>
      <c r="N728" s="3">
        <f t="shared" si="61"/>
        <v>52</v>
      </c>
      <c r="O728" s="24">
        <f t="shared" si="62"/>
        <v>0</v>
      </c>
      <c r="P728" s="3"/>
      <c r="Q728" s="3"/>
      <c r="R728" s="3"/>
      <c r="S728" s="5"/>
      <c r="T728" s="3"/>
      <c r="U728" s="3"/>
      <c r="V728" s="6"/>
      <c r="W728" s="6"/>
      <c r="X728" s="6"/>
    </row>
    <row r="729" spans="8:24" ht="15.75" customHeight="1" x14ac:dyDescent="0.3">
      <c r="H729" s="29" t="e">
        <f>G729/(J728+$B$3)*100</f>
        <v>#VALUE!</v>
      </c>
      <c r="I729" s="2"/>
      <c r="J729" s="2" t="str">
        <f t="shared" si="58"/>
        <v/>
      </c>
      <c r="K729" s="2">
        <f>IF(J729&lt;MAX($J$14:$J729),J729-MAX($J$14:$J729),0)</f>
        <v>0</v>
      </c>
      <c r="L729" s="9" t="e">
        <f t="shared" si="59"/>
        <v>#VALUE!</v>
      </c>
      <c r="M729" s="3">
        <f t="shared" si="60"/>
        <v>52</v>
      </c>
      <c r="N729" s="3">
        <f t="shared" si="61"/>
        <v>52</v>
      </c>
      <c r="O729" s="24">
        <f t="shared" si="62"/>
        <v>0</v>
      </c>
      <c r="P729" s="3"/>
      <c r="Q729" s="3"/>
      <c r="R729" s="3"/>
      <c r="S729" s="5"/>
      <c r="T729" s="3"/>
      <c r="U729" s="3"/>
      <c r="V729" s="6"/>
      <c r="W729" s="6"/>
      <c r="X729" s="6"/>
    </row>
    <row r="730" spans="8:24" ht="15.75" customHeight="1" x14ac:dyDescent="0.3">
      <c r="H730" s="29" t="e">
        <f>G730/(J729+$B$3)*100</f>
        <v>#VALUE!</v>
      </c>
      <c r="I730" s="2"/>
      <c r="J730" s="2" t="str">
        <f t="shared" si="58"/>
        <v/>
      </c>
      <c r="K730" s="2">
        <f>IF(J730&lt;MAX($J$14:$J730),J730-MAX($J$14:$J730),0)</f>
        <v>0</v>
      </c>
      <c r="L730" s="9" t="e">
        <f t="shared" si="59"/>
        <v>#VALUE!</v>
      </c>
      <c r="M730" s="3">
        <f t="shared" si="60"/>
        <v>52</v>
      </c>
      <c r="N730" s="3">
        <f t="shared" si="61"/>
        <v>52</v>
      </c>
      <c r="O730" s="24">
        <f t="shared" si="62"/>
        <v>0</v>
      </c>
      <c r="P730" s="3"/>
      <c r="Q730" s="3"/>
      <c r="R730" s="3"/>
      <c r="S730" s="5"/>
      <c r="T730" s="3"/>
      <c r="U730" s="3"/>
      <c r="V730" s="6"/>
      <c r="W730" s="6"/>
      <c r="X730" s="6"/>
    </row>
    <row r="731" spans="8:24" ht="15.75" customHeight="1" x14ac:dyDescent="0.3">
      <c r="H731" s="29" t="e">
        <f>G731/(J730+$B$3)*100</f>
        <v>#VALUE!</v>
      </c>
      <c r="I731" s="2"/>
      <c r="J731" s="2" t="str">
        <f t="shared" si="58"/>
        <v/>
      </c>
      <c r="K731" s="2">
        <f>IF(J731&lt;MAX($J$14:$J731),J731-MAX($J$14:$J731),0)</f>
        <v>0</v>
      </c>
      <c r="L731" s="9" t="e">
        <f t="shared" si="59"/>
        <v>#VALUE!</v>
      </c>
      <c r="M731" s="3">
        <f t="shared" si="60"/>
        <v>52</v>
      </c>
      <c r="N731" s="3">
        <f t="shared" si="61"/>
        <v>52</v>
      </c>
      <c r="O731" s="24">
        <f t="shared" si="62"/>
        <v>0</v>
      </c>
      <c r="P731" s="3"/>
      <c r="Q731" s="3"/>
      <c r="R731" s="3"/>
      <c r="S731" s="5"/>
      <c r="T731" s="3"/>
      <c r="U731" s="3"/>
      <c r="V731" s="6"/>
      <c r="W731" s="6"/>
      <c r="X731" s="6"/>
    </row>
    <row r="732" spans="8:24" ht="15.75" customHeight="1" x14ac:dyDescent="0.3">
      <c r="H732" s="29" t="e">
        <f>G732/(J730+$B$3)*100</f>
        <v>#VALUE!</v>
      </c>
      <c r="I732" s="2"/>
      <c r="J732" s="2" t="str">
        <f t="shared" si="58"/>
        <v/>
      </c>
      <c r="K732" s="2">
        <f>IF(J732&lt;MAX($J$14:$J732),J732-MAX($J$14:$J732),0)</f>
        <v>0</v>
      </c>
      <c r="L732" s="9" t="e">
        <f t="shared" si="59"/>
        <v>#VALUE!</v>
      </c>
      <c r="M732" s="3">
        <f t="shared" si="60"/>
        <v>52</v>
      </c>
      <c r="N732" s="3">
        <f t="shared" si="61"/>
        <v>52</v>
      </c>
      <c r="O732" s="24">
        <f t="shared" si="62"/>
        <v>0</v>
      </c>
      <c r="P732" s="3"/>
      <c r="Q732" s="3"/>
      <c r="R732" s="3"/>
      <c r="S732" s="5"/>
      <c r="T732" s="3"/>
      <c r="U732" s="3"/>
      <c r="V732" s="6"/>
      <c r="W732" s="6"/>
      <c r="X732" s="6"/>
    </row>
    <row r="733" spans="8:24" ht="15.75" customHeight="1" x14ac:dyDescent="0.3">
      <c r="H733" s="29" t="e">
        <f>G733/(J732+$B$3)*100</f>
        <v>#VALUE!</v>
      </c>
      <c r="I733" s="2"/>
      <c r="J733" s="2" t="str">
        <f t="shared" si="58"/>
        <v/>
      </c>
      <c r="K733" s="2">
        <f>IF(J733&lt;MAX($J$14:$J733),J733-MAX($J$14:$J733),0)</f>
        <v>0</v>
      </c>
      <c r="L733" s="9" t="e">
        <f t="shared" si="59"/>
        <v>#VALUE!</v>
      </c>
      <c r="M733" s="3">
        <f t="shared" si="60"/>
        <v>52</v>
      </c>
      <c r="N733" s="3">
        <f t="shared" si="61"/>
        <v>52</v>
      </c>
      <c r="O733" s="24">
        <f t="shared" si="62"/>
        <v>0</v>
      </c>
      <c r="P733" s="3"/>
      <c r="Q733" s="3"/>
      <c r="R733" s="3"/>
      <c r="S733" s="5"/>
      <c r="T733" s="3"/>
      <c r="U733" s="3"/>
      <c r="V733" s="6"/>
      <c r="W733" s="6"/>
      <c r="X733" s="6"/>
    </row>
    <row r="734" spans="8:24" ht="15.75" customHeight="1" x14ac:dyDescent="0.3">
      <c r="H734" s="29" t="e">
        <f>G734/(J733+$B$3)*100</f>
        <v>#VALUE!</v>
      </c>
      <c r="I734" s="2"/>
      <c r="J734" s="2" t="str">
        <f t="shared" si="58"/>
        <v/>
      </c>
      <c r="K734" s="2">
        <f>IF(J734&lt;MAX($J$14:$J734),J734-MAX($J$14:$J734),0)</f>
        <v>0</v>
      </c>
      <c r="L734" s="9" t="e">
        <f t="shared" si="59"/>
        <v>#VALUE!</v>
      </c>
      <c r="M734" s="3">
        <f t="shared" si="60"/>
        <v>52</v>
      </c>
      <c r="N734" s="3">
        <f t="shared" si="61"/>
        <v>52</v>
      </c>
      <c r="O734" s="24">
        <f t="shared" si="62"/>
        <v>0</v>
      </c>
      <c r="P734" s="3"/>
      <c r="Q734" s="3"/>
      <c r="R734" s="3"/>
      <c r="S734" s="5"/>
      <c r="T734" s="3"/>
      <c r="U734" s="3"/>
      <c r="V734" s="6"/>
      <c r="W734" s="6"/>
      <c r="X734" s="6"/>
    </row>
    <row r="735" spans="8:24" ht="15.75" customHeight="1" x14ac:dyDescent="0.3">
      <c r="H735" s="29" t="e">
        <f>G735/(J734+$B$3)*100</f>
        <v>#VALUE!</v>
      </c>
      <c r="I735" s="2"/>
      <c r="J735" s="2" t="str">
        <f t="shared" si="58"/>
        <v/>
      </c>
      <c r="K735" s="2">
        <f>IF(J735&lt;MAX($J$14:$J735),J735-MAX($J$14:$J735),0)</f>
        <v>0</v>
      </c>
      <c r="L735" s="9" t="e">
        <f t="shared" si="59"/>
        <v>#VALUE!</v>
      </c>
      <c r="M735" s="3">
        <f t="shared" si="60"/>
        <v>52</v>
      </c>
      <c r="N735" s="3">
        <f t="shared" si="61"/>
        <v>52</v>
      </c>
      <c r="O735" s="24">
        <f t="shared" si="62"/>
        <v>0</v>
      </c>
      <c r="P735" s="3"/>
      <c r="Q735" s="3"/>
      <c r="R735" s="3"/>
      <c r="S735" s="5"/>
      <c r="T735" s="3"/>
      <c r="U735" s="3"/>
      <c r="V735" s="6"/>
      <c r="W735" s="6"/>
      <c r="X735" s="6"/>
    </row>
    <row r="736" spans="8:24" ht="15.75" customHeight="1" x14ac:dyDescent="0.3">
      <c r="H736" s="29" t="e">
        <f>G736/(J734+$B$3)*100</f>
        <v>#VALUE!</v>
      </c>
      <c r="I736" s="2"/>
      <c r="J736" s="2" t="str">
        <f t="shared" si="58"/>
        <v/>
      </c>
      <c r="K736" s="2">
        <f>IF(J736&lt;MAX($J$14:$J736),J736-MAX($J$14:$J736),0)</f>
        <v>0</v>
      </c>
      <c r="L736" s="9" t="e">
        <f t="shared" si="59"/>
        <v>#VALUE!</v>
      </c>
      <c r="M736" s="3">
        <f t="shared" si="60"/>
        <v>52</v>
      </c>
      <c r="N736" s="3">
        <f t="shared" si="61"/>
        <v>52</v>
      </c>
      <c r="O736" s="24">
        <f t="shared" si="62"/>
        <v>0</v>
      </c>
      <c r="P736" s="3"/>
      <c r="Q736" s="3"/>
      <c r="R736" s="3"/>
      <c r="S736" s="5"/>
      <c r="T736" s="3"/>
      <c r="U736" s="3"/>
      <c r="V736" s="6"/>
      <c r="W736" s="6"/>
      <c r="X736" s="6"/>
    </row>
    <row r="737" spans="8:24" ht="15.75" customHeight="1" x14ac:dyDescent="0.3">
      <c r="H737" s="29" t="e">
        <f>G737/(J736+$B$3)*100</f>
        <v>#VALUE!</v>
      </c>
      <c r="I737" s="2"/>
      <c r="J737" s="2" t="str">
        <f t="shared" si="58"/>
        <v/>
      </c>
      <c r="K737" s="2">
        <f>IF(J737&lt;MAX($J$14:$J737),J737-MAX($J$14:$J737),0)</f>
        <v>0</v>
      </c>
      <c r="L737" s="9" t="e">
        <f t="shared" si="59"/>
        <v>#VALUE!</v>
      </c>
      <c r="M737" s="3">
        <f t="shared" si="60"/>
        <v>52</v>
      </c>
      <c r="N737" s="3">
        <f t="shared" si="61"/>
        <v>52</v>
      </c>
      <c r="O737" s="24">
        <f t="shared" si="62"/>
        <v>0</v>
      </c>
      <c r="P737" s="3"/>
      <c r="Q737" s="3"/>
      <c r="R737" s="3"/>
      <c r="S737" s="5"/>
      <c r="T737" s="3"/>
      <c r="U737" s="3"/>
      <c r="V737" s="6"/>
      <c r="W737" s="6"/>
      <c r="X737" s="6"/>
    </row>
    <row r="738" spans="8:24" ht="15.75" customHeight="1" x14ac:dyDescent="0.3">
      <c r="H738" s="29" t="e">
        <f>G738/(J737+$B$3)*100</f>
        <v>#VALUE!</v>
      </c>
      <c r="I738" s="2"/>
      <c r="J738" s="2" t="str">
        <f t="shared" si="58"/>
        <v/>
      </c>
      <c r="K738" s="2">
        <f>IF(J738&lt;MAX($J$14:$J738),J738-MAX($J$14:$J738),0)</f>
        <v>0</v>
      </c>
      <c r="L738" s="9" t="e">
        <f t="shared" si="59"/>
        <v>#VALUE!</v>
      </c>
      <c r="M738" s="3">
        <f t="shared" si="60"/>
        <v>52</v>
      </c>
      <c r="N738" s="3">
        <f t="shared" si="61"/>
        <v>52</v>
      </c>
      <c r="O738" s="24">
        <f t="shared" si="62"/>
        <v>0</v>
      </c>
      <c r="P738" s="3"/>
      <c r="Q738" s="3"/>
      <c r="R738" s="3"/>
      <c r="S738" s="5"/>
      <c r="T738" s="3"/>
      <c r="U738" s="3"/>
      <c r="V738" s="6"/>
      <c r="W738" s="6"/>
      <c r="X738" s="6"/>
    </row>
    <row r="739" spans="8:24" ht="15.75" customHeight="1" x14ac:dyDescent="0.3">
      <c r="H739" s="29" t="e">
        <f>G739/(J738+$B$3)*100</f>
        <v>#VALUE!</v>
      </c>
      <c r="I739" s="2"/>
      <c r="J739" s="2" t="str">
        <f t="shared" si="58"/>
        <v/>
      </c>
      <c r="K739" s="2">
        <f>IF(J739&lt;MAX($J$14:$J739),J739-MAX($J$14:$J739),0)</f>
        <v>0</v>
      </c>
      <c r="L739" s="9" t="e">
        <f t="shared" si="59"/>
        <v>#VALUE!</v>
      </c>
      <c r="M739" s="3">
        <f t="shared" si="60"/>
        <v>52</v>
      </c>
      <c r="N739" s="3">
        <f t="shared" si="61"/>
        <v>52</v>
      </c>
      <c r="O739" s="24">
        <f t="shared" si="62"/>
        <v>0</v>
      </c>
      <c r="P739" s="3"/>
      <c r="Q739" s="3"/>
      <c r="R739" s="3"/>
      <c r="S739" s="5"/>
      <c r="T739" s="3"/>
      <c r="U739" s="3"/>
      <c r="V739" s="6"/>
      <c r="W739" s="6"/>
      <c r="X739" s="6"/>
    </row>
    <row r="740" spans="8:24" ht="15.75" customHeight="1" x14ac:dyDescent="0.3">
      <c r="H740" s="29" t="e">
        <f>G740/(J738+$B$3)*100</f>
        <v>#VALUE!</v>
      </c>
      <c r="I740" s="2"/>
      <c r="J740" s="2" t="str">
        <f t="shared" si="58"/>
        <v/>
      </c>
      <c r="K740" s="2">
        <f>IF(J740&lt;MAX($J$14:$J740),J740-MAX($J$14:$J740),0)</f>
        <v>0</v>
      </c>
      <c r="L740" s="9" t="e">
        <f t="shared" si="59"/>
        <v>#VALUE!</v>
      </c>
      <c r="M740" s="3">
        <f t="shared" si="60"/>
        <v>52</v>
      </c>
      <c r="N740" s="3">
        <f t="shared" si="61"/>
        <v>52</v>
      </c>
      <c r="O740" s="24">
        <f t="shared" si="62"/>
        <v>0</v>
      </c>
      <c r="P740" s="3"/>
      <c r="Q740" s="3"/>
      <c r="R740" s="3"/>
      <c r="S740" s="5"/>
      <c r="T740" s="3"/>
      <c r="U740" s="3"/>
      <c r="V740" s="6"/>
      <c r="W740" s="6"/>
      <c r="X740" s="6"/>
    </row>
    <row r="741" spans="8:24" ht="15.75" customHeight="1" x14ac:dyDescent="0.3">
      <c r="H741" s="29" t="e">
        <f>G741/(J740+$B$3)*100</f>
        <v>#VALUE!</v>
      </c>
      <c r="I741" s="2"/>
      <c r="J741" s="2" t="str">
        <f t="shared" si="58"/>
        <v/>
      </c>
      <c r="K741" s="2">
        <f>IF(J741&lt;MAX($J$14:$J741),J741-MAX($J$14:$J741),0)</f>
        <v>0</v>
      </c>
      <c r="L741" s="9" t="e">
        <f t="shared" si="59"/>
        <v>#VALUE!</v>
      </c>
      <c r="M741" s="3">
        <f t="shared" si="60"/>
        <v>52</v>
      </c>
      <c r="N741" s="3">
        <f t="shared" si="61"/>
        <v>52</v>
      </c>
      <c r="O741" s="24">
        <f t="shared" si="62"/>
        <v>0</v>
      </c>
      <c r="P741" s="3"/>
      <c r="Q741" s="3"/>
      <c r="R741" s="3"/>
      <c r="S741" s="5"/>
      <c r="T741" s="3"/>
      <c r="U741" s="3"/>
      <c r="V741" s="6"/>
      <c r="W741" s="6"/>
      <c r="X741" s="6"/>
    </row>
    <row r="742" spans="8:24" ht="15.75" customHeight="1" x14ac:dyDescent="0.3">
      <c r="H742" s="29" t="e">
        <f>G742/(J741+$B$3)*100</f>
        <v>#VALUE!</v>
      </c>
      <c r="I742" s="2"/>
      <c r="J742" s="2" t="str">
        <f t="shared" si="58"/>
        <v/>
      </c>
      <c r="K742" s="2">
        <f>IF(J742&lt;MAX($J$14:$J742),J742-MAX($J$14:$J742),0)</f>
        <v>0</v>
      </c>
      <c r="L742" s="9" t="e">
        <f t="shared" si="59"/>
        <v>#VALUE!</v>
      </c>
      <c r="M742" s="3">
        <f t="shared" si="60"/>
        <v>52</v>
      </c>
      <c r="N742" s="3">
        <f t="shared" si="61"/>
        <v>52</v>
      </c>
      <c r="O742" s="24">
        <f t="shared" si="62"/>
        <v>0</v>
      </c>
      <c r="P742" s="3"/>
      <c r="Q742" s="3"/>
      <c r="R742" s="3"/>
      <c r="S742" s="5"/>
      <c r="T742" s="3"/>
      <c r="U742" s="3"/>
      <c r="V742" s="6"/>
      <c r="W742" s="6"/>
      <c r="X742" s="6"/>
    </row>
    <row r="743" spans="8:24" ht="15.75" customHeight="1" x14ac:dyDescent="0.3">
      <c r="H743" s="29" t="e">
        <f>G743/(J742+$B$3)*100</f>
        <v>#VALUE!</v>
      </c>
      <c r="I743" s="2"/>
      <c r="J743" s="2" t="str">
        <f t="shared" si="58"/>
        <v/>
      </c>
      <c r="K743" s="2">
        <f>IF(J743&lt;MAX($J$14:$J743),J743-MAX($J$14:$J743),0)</f>
        <v>0</v>
      </c>
      <c r="L743" s="9" t="e">
        <f t="shared" si="59"/>
        <v>#VALUE!</v>
      </c>
      <c r="M743" s="3">
        <f t="shared" si="60"/>
        <v>52</v>
      </c>
      <c r="N743" s="3">
        <f t="shared" si="61"/>
        <v>52</v>
      </c>
      <c r="O743" s="24">
        <f t="shared" si="62"/>
        <v>0</v>
      </c>
      <c r="P743" s="3"/>
      <c r="Q743" s="3"/>
      <c r="R743" s="3"/>
      <c r="S743" s="5"/>
      <c r="T743" s="3"/>
      <c r="U743" s="3"/>
      <c r="V743" s="6"/>
      <c r="W743" s="6"/>
      <c r="X743" s="6"/>
    </row>
    <row r="744" spans="8:24" ht="15.75" customHeight="1" x14ac:dyDescent="0.3">
      <c r="H744" s="29" t="e">
        <f>G744/(J742+$B$3)*100</f>
        <v>#VALUE!</v>
      </c>
      <c r="I744" s="2"/>
      <c r="J744" s="2" t="str">
        <f t="shared" si="58"/>
        <v/>
      </c>
      <c r="K744" s="2">
        <f>IF(J744&lt;MAX($J$14:$J744),J744-MAX($J$14:$J744),0)</f>
        <v>0</v>
      </c>
      <c r="L744" s="9" t="e">
        <f t="shared" si="59"/>
        <v>#VALUE!</v>
      </c>
      <c r="M744" s="3">
        <f t="shared" si="60"/>
        <v>52</v>
      </c>
      <c r="N744" s="3">
        <f t="shared" si="61"/>
        <v>52</v>
      </c>
      <c r="O744" s="24">
        <f t="shared" si="62"/>
        <v>0</v>
      </c>
      <c r="P744" s="3"/>
      <c r="Q744" s="3"/>
      <c r="R744" s="3"/>
      <c r="S744" s="5"/>
      <c r="T744" s="3"/>
      <c r="U744" s="3"/>
      <c r="V744" s="6"/>
      <c r="W744" s="6"/>
      <c r="X744" s="6"/>
    </row>
    <row r="745" spans="8:24" ht="15.75" customHeight="1" x14ac:dyDescent="0.3">
      <c r="H745" s="29" t="e">
        <f>G745/(J744+$B$3)*100</f>
        <v>#VALUE!</v>
      </c>
      <c r="I745" s="2"/>
      <c r="J745" s="2" t="str">
        <f t="shared" si="58"/>
        <v/>
      </c>
      <c r="K745" s="2">
        <f>IF(J745&lt;MAX($J$14:$J745),J745-MAX($J$14:$J745),0)</f>
        <v>0</v>
      </c>
      <c r="L745" s="9" t="e">
        <f t="shared" si="59"/>
        <v>#VALUE!</v>
      </c>
      <c r="M745" s="3">
        <f t="shared" si="60"/>
        <v>52</v>
      </c>
      <c r="N745" s="3">
        <f t="shared" si="61"/>
        <v>52</v>
      </c>
      <c r="O745" s="24">
        <f t="shared" si="62"/>
        <v>0</v>
      </c>
      <c r="P745" s="3"/>
      <c r="Q745" s="3"/>
      <c r="R745" s="3"/>
      <c r="S745" s="5"/>
      <c r="T745" s="3"/>
      <c r="U745" s="3"/>
      <c r="V745" s="6"/>
      <c r="W745" s="6"/>
      <c r="X745" s="6"/>
    </row>
    <row r="746" spans="8:24" ht="15.75" customHeight="1" x14ac:dyDescent="0.3">
      <c r="H746" s="29" t="e">
        <f>G746/(J745+$B$3)*100</f>
        <v>#VALUE!</v>
      </c>
      <c r="I746" s="2"/>
      <c r="J746" s="2" t="str">
        <f t="shared" si="58"/>
        <v/>
      </c>
      <c r="K746" s="2">
        <f>IF(J746&lt;MAX($J$14:$J746),J746-MAX($J$14:$J746),0)</f>
        <v>0</v>
      </c>
      <c r="L746" s="9" t="e">
        <f t="shared" si="59"/>
        <v>#VALUE!</v>
      </c>
      <c r="M746" s="3">
        <f t="shared" si="60"/>
        <v>52</v>
      </c>
      <c r="N746" s="3">
        <f t="shared" si="61"/>
        <v>52</v>
      </c>
      <c r="O746" s="24">
        <f t="shared" si="62"/>
        <v>0</v>
      </c>
      <c r="P746" s="3"/>
      <c r="Q746" s="3"/>
      <c r="R746" s="3"/>
      <c r="S746" s="5"/>
      <c r="T746" s="3"/>
      <c r="U746" s="3"/>
      <c r="V746" s="6"/>
      <c r="W746" s="6"/>
      <c r="X746" s="6"/>
    </row>
    <row r="747" spans="8:24" ht="15.75" customHeight="1" x14ac:dyDescent="0.3">
      <c r="H747" s="29" t="e">
        <f>G747/(J746+$B$3)*100</f>
        <v>#VALUE!</v>
      </c>
      <c r="I747" s="2"/>
      <c r="J747" s="2" t="str">
        <f t="shared" si="58"/>
        <v/>
      </c>
      <c r="K747" s="2">
        <f>IF(J747&lt;MAX($J$14:$J747),J747-MAX($J$14:$J747),0)</f>
        <v>0</v>
      </c>
      <c r="L747" s="9" t="e">
        <f t="shared" si="59"/>
        <v>#VALUE!</v>
      </c>
      <c r="M747" s="3">
        <f t="shared" si="60"/>
        <v>52</v>
      </c>
      <c r="N747" s="3">
        <f t="shared" si="61"/>
        <v>52</v>
      </c>
      <c r="O747" s="24">
        <f t="shared" si="62"/>
        <v>0</v>
      </c>
      <c r="P747" s="3"/>
      <c r="Q747" s="3"/>
      <c r="R747" s="3"/>
      <c r="S747" s="5"/>
      <c r="T747" s="3"/>
      <c r="U747" s="3"/>
      <c r="V747" s="6"/>
      <c r="W747" s="6"/>
      <c r="X747" s="6"/>
    </row>
    <row r="748" spans="8:24" ht="15.75" customHeight="1" x14ac:dyDescent="0.3">
      <c r="H748" s="29" t="e">
        <f>G748/(J746+$B$3)*100</f>
        <v>#VALUE!</v>
      </c>
      <c r="I748" s="2"/>
      <c r="J748" s="2" t="str">
        <f t="shared" si="58"/>
        <v/>
      </c>
      <c r="K748" s="2">
        <f>IF(J748&lt;MAX($J$14:$J748),J748-MAX($J$14:$J748),0)</f>
        <v>0</v>
      </c>
      <c r="L748" s="9" t="e">
        <f t="shared" si="59"/>
        <v>#VALUE!</v>
      </c>
      <c r="M748" s="3">
        <f t="shared" si="60"/>
        <v>52</v>
      </c>
      <c r="N748" s="3">
        <f t="shared" si="61"/>
        <v>52</v>
      </c>
      <c r="O748" s="24">
        <f t="shared" si="62"/>
        <v>0</v>
      </c>
      <c r="P748" s="3"/>
      <c r="Q748" s="3"/>
      <c r="R748" s="3"/>
      <c r="S748" s="5"/>
      <c r="T748" s="3"/>
      <c r="U748" s="3"/>
      <c r="V748" s="6"/>
      <c r="W748" s="6"/>
      <c r="X748" s="6"/>
    </row>
    <row r="749" spans="8:24" ht="15.75" customHeight="1" x14ac:dyDescent="0.3">
      <c r="H749" s="29" t="e">
        <f>G749/(J748+$B$3)*100</f>
        <v>#VALUE!</v>
      </c>
      <c r="I749" s="2"/>
      <c r="J749" s="2" t="str">
        <f t="shared" si="58"/>
        <v/>
      </c>
      <c r="K749" s="2">
        <f>IF(J749&lt;MAX($J$14:$J749),J749-MAX($J$14:$J749),0)</f>
        <v>0</v>
      </c>
      <c r="L749" s="9" t="e">
        <f t="shared" si="59"/>
        <v>#VALUE!</v>
      </c>
      <c r="M749" s="3">
        <f t="shared" si="60"/>
        <v>52</v>
      </c>
      <c r="N749" s="3">
        <f t="shared" si="61"/>
        <v>52</v>
      </c>
      <c r="O749" s="24">
        <f t="shared" si="62"/>
        <v>0</v>
      </c>
      <c r="P749" s="3"/>
      <c r="Q749" s="3"/>
      <c r="R749" s="3"/>
      <c r="S749" s="5"/>
      <c r="T749" s="3"/>
      <c r="U749" s="3"/>
      <c r="V749" s="6"/>
      <c r="W749" s="6"/>
      <c r="X749" s="6"/>
    </row>
    <row r="750" spans="8:24" ht="15.75" customHeight="1" x14ac:dyDescent="0.3">
      <c r="H750" s="29" t="e">
        <f>G750/(J749+$B$3)*100</f>
        <v>#VALUE!</v>
      </c>
      <c r="I750" s="2"/>
      <c r="J750" s="2" t="str">
        <f t="shared" si="58"/>
        <v/>
      </c>
      <c r="K750" s="2">
        <f>IF(J750&lt;MAX($J$14:$J750),J750-MAX($J$14:$J750),0)</f>
        <v>0</v>
      </c>
      <c r="L750" s="9" t="e">
        <f t="shared" si="59"/>
        <v>#VALUE!</v>
      </c>
      <c r="M750" s="3">
        <f t="shared" si="60"/>
        <v>52</v>
      </c>
      <c r="N750" s="3">
        <f t="shared" si="61"/>
        <v>52</v>
      </c>
      <c r="O750" s="24">
        <f t="shared" si="62"/>
        <v>0</v>
      </c>
      <c r="P750" s="3"/>
      <c r="Q750" s="3"/>
      <c r="R750" s="3"/>
      <c r="S750" s="5"/>
      <c r="T750" s="3"/>
      <c r="U750" s="3"/>
      <c r="V750" s="6"/>
      <c r="W750" s="6"/>
      <c r="X750" s="6"/>
    </row>
    <row r="751" spans="8:24" ht="15.75" customHeight="1" x14ac:dyDescent="0.3">
      <c r="H751" s="29" t="e">
        <f>G751/(J750+$B$3)*100</f>
        <v>#VALUE!</v>
      </c>
      <c r="I751" s="2"/>
      <c r="J751" s="2" t="str">
        <f t="shared" si="58"/>
        <v/>
      </c>
      <c r="K751" s="2">
        <f>IF(J751&lt;MAX($J$14:$J751),J751-MAX($J$14:$J751),0)</f>
        <v>0</v>
      </c>
      <c r="L751" s="9" t="e">
        <f t="shared" si="59"/>
        <v>#VALUE!</v>
      </c>
      <c r="M751" s="3">
        <f t="shared" si="60"/>
        <v>52</v>
      </c>
      <c r="N751" s="3">
        <f t="shared" si="61"/>
        <v>52</v>
      </c>
      <c r="O751" s="24">
        <f t="shared" si="62"/>
        <v>0</v>
      </c>
      <c r="P751" s="3"/>
      <c r="Q751" s="3"/>
      <c r="R751" s="3"/>
      <c r="S751" s="5"/>
      <c r="T751" s="3"/>
      <c r="U751" s="3"/>
      <c r="V751" s="6"/>
      <c r="W751" s="6"/>
      <c r="X751" s="6"/>
    </row>
    <row r="752" spans="8:24" ht="15.75" customHeight="1" x14ac:dyDescent="0.3">
      <c r="H752" s="29" t="e">
        <f>G752/(J750+$B$3)*100</f>
        <v>#VALUE!</v>
      </c>
      <c r="I752" s="2"/>
      <c r="J752" s="2" t="str">
        <f t="shared" si="58"/>
        <v/>
      </c>
      <c r="K752" s="2">
        <f>IF(J752&lt;MAX($J$14:$J752),J752-MAX($J$14:$J752),0)</f>
        <v>0</v>
      </c>
      <c r="L752" s="9" t="e">
        <f t="shared" si="59"/>
        <v>#VALUE!</v>
      </c>
      <c r="M752" s="3">
        <f t="shared" si="60"/>
        <v>52</v>
      </c>
      <c r="N752" s="3">
        <f t="shared" si="61"/>
        <v>52</v>
      </c>
      <c r="O752" s="24">
        <f t="shared" si="62"/>
        <v>0</v>
      </c>
      <c r="P752" s="3"/>
      <c r="Q752" s="3"/>
      <c r="R752" s="3"/>
      <c r="S752" s="5"/>
      <c r="T752" s="3"/>
      <c r="U752" s="3"/>
      <c r="V752" s="6"/>
      <c r="W752" s="6"/>
      <c r="X752" s="6"/>
    </row>
    <row r="753" spans="8:24" ht="15.75" customHeight="1" x14ac:dyDescent="0.3">
      <c r="H753" s="29" t="e">
        <f>G753/(J752+$B$3)*100</f>
        <v>#VALUE!</v>
      </c>
      <c r="I753" s="2"/>
      <c r="J753" s="2" t="str">
        <f t="shared" si="58"/>
        <v/>
      </c>
      <c r="K753" s="2">
        <f>IF(J753&lt;MAX($J$14:$J753),J753-MAX($J$14:$J753),0)</f>
        <v>0</v>
      </c>
      <c r="L753" s="9" t="e">
        <f t="shared" si="59"/>
        <v>#VALUE!</v>
      </c>
      <c r="M753" s="3">
        <f t="shared" si="60"/>
        <v>52</v>
      </c>
      <c r="N753" s="3">
        <f t="shared" si="61"/>
        <v>52</v>
      </c>
      <c r="O753" s="24">
        <f t="shared" si="62"/>
        <v>0</v>
      </c>
      <c r="P753" s="3"/>
      <c r="Q753" s="3"/>
      <c r="R753" s="3"/>
      <c r="S753" s="5"/>
      <c r="T753" s="3"/>
      <c r="U753" s="3"/>
      <c r="V753" s="6"/>
      <c r="W753" s="6"/>
      <c r="X753" s="6"/>
    </row>
    <row r="754" spans="8:24" ht="15.75" customHeight="1" x14ac:dyDescent="0.3">
      <c r="H754" s="29" t="e">
        <f>G754/(J753+$B$3)*100</f>
        <v>#VALUE!</v>
      </c>
      <c r="I754" s="2"/>
      <c r="J754" s="2" t="str">
        <f t="shared" si="58"/>
        <v/>
      </c>
      <c r="K754" s="2">
        <f>IF(J754&lt;MAX($J$14:$J754),J754-MAX($J$14:$J754),0)</f>
        <v>0</v>
      </c>
      <c r="L754" s="9" t="e">
        <f t="shared" si="59"/>
        <v>#VALUE!</v>
      </c>
      <c r="M754" s="3">
        <f t="shared" si="60"/>
        <v>52</v>
      </c>
      <c r="N754" s="3">
        <f t="shared" si="61"/>
        <v>52</v>
      </c>
      <c r="O754" s="24">
        <f t="shared" si="62"/>
        <v>0</v>
      </c>
      <c r="P754" s="3"/>
      <c r="Q754" s="3"/>
      <c r="R754" s="3"/>
      <c r="S754" s="5"/>
      <c r="T754" s="3"/>
      <c r="U754" s="3"/>
      <c r="V754" s="6"/>
      <c r="W754" s="6"/>
      <c r="X754" s="6"/>
    </row>
    <row r="755" spans="8:24" ht="15.75" customHeight="1" x14ac:dyDescent="0.3">
      <c r="H755" s="29" t="e">
        <f>G755/(J754+$B$3)*100</f>
        <v>#VALUE!</v>
      </c>
      <c r="I755" s="2"/>
      <c r="J755" s="2" t="str">
        <f t="shared" si="58"/>
        <v/>
      </c>
      <c r="K755" s="2">
        <f>IF(J755&lt;MAX($J$14:$J755),J755-MAX($J$14:$J755),0)</f>
        <v>0</v>
      </c>
      <c r="L755" s="9" t="e">
        <f t="shared" si="59"/>
        <v>#VALUE!</v>
      </c>
      <c r="M755" s="3">
        <f t="shared" si="60"/>
        <v>52</v>
      </c>
      <c r="N755" s="3">
        <f t="shared" si="61"/>
        <v>52</v>
      </c>
      <c r="O755" s="24">
        <f t="shared" si="62"/>
        <v>0</v>
      </c>
      <c r="P755" s="3"/>
      <c r="Q755" s="3"/>
      <c r="R755" s="3"/>
      <c r="S755" s="5"/>
      <c r="T755" s="3"/>
      <c r="U755" s="3"/>
      <c r="V755" s="6"/>
      <c r="W755" s="6"/>
      <c r="X755" s="6"/>
    </row>
    <row r="756" spans="8:24" ht="15.75" customHeight="1" x14ac:dyDescent="0.3">
      <c r="H756" s="29" t="e">
        <f>G756/(J754+$B$3)*100</f>
        <v>#VALUE!</v>
      </c>
      <c r="I756" s="2"/>
      <c r="J756" s="2" t="str">
        <f t="shared" si="58"/>
        <v/>
      </c>
      <c r="K756" s="2">
        <f>IF(J756&lt;MAX($J$14:$J756),J756-MAX($J$14:$J756),0)</f>
        <v>0</v>
      </c>
      <c r="L756" s="9" t="e">
        <f t="shared" si="59"/>
        <v>#VALUE!</v>
      </c>
      <c r="M756" s="3">
        <f t="shared" si="60"/>
        <v>52</v>
      </c>
      <c r="N756" s="3">
        <f t="shared" si="61"/>
        <v>52</v>
      </c>
      <c r="O756" s="24">
        <f t="shared" si="62"/>
        <v>0</v>
      </c>
      <c r="P756" s="3"/>
      <c r="Q756" s="3"/>
      <c r="R756" s="3"/>
      <c r="S756" s="5"/>
      <c r="T756" s="3"/>
      <c r="U756" s="3"/>
      <c r="V756" s="6"/>
      <c r="W756" s="6"/>
      <c r="X756" s="6"/>
    </row>
    <row r="757" spans="8:24" ht="15.75" customHeight="1" x14ac:dyDescent="0.3">
      <c r="H757" s="29" t="e">
        <f>G757/(J756+$B$3)*100</f>
        <v>#VALUE!</v>
      </c>
      <c r="I757" s="2"/>
      <c r="J757" s="2" t="str">
        <f t="shared" si="58"/>
        <v/>
      </c>
      <c r="K757" s="2">
        <f>IF(J757&lt;MAX($J$14:$J757),J757-MAX($J$14:$J757),0)</f>
        <v>0</v>
      </c>
      <c r="L757" s="9" t="e">
        <f t="shared" si="59"/>
        <v>#VALUE!</v>
      </c>
      <c r="M757" s="3">
        <f t="shared" si="60"/>
        <v>52</v>
      </c>
      <c r="N757" s="3">
        <f t="shared" si="61"/>
        <v>52</v>
      </c>
      <c r="O757" s="24">
        <f t="shared" si="62"/>
        <v>0</v>
      </c>
      <c r="P757" s="3"/>
      <c r="Q757" s="3"/>
      <c r="R757" s="3"/>
      <c r="S757" s="5"/>
      <c r="T757" s="3"/>
      <c r="U757" s="3"/>
      <c r="V757" s="6"/>
      <c r="W757" s="6"/>
      <c r="X757" s="6"/>
    </row>
    <row r="758" spans="8:24" ht="15.75" customHeight="1" x14ac:dyDescent="0.3">
      <c r="H758" s="29" t="e">
        <f>G758/(J757+$B$3)*100</f>
        <v>#VALUE!</v>
      </c>
      <c r="I758" s="2"/>
      <c r="J758" s="2" t="str">
        <f t="shared" si="58"/>
        <v/>
      </c>
      <c r="K758" s="2">
        <f>IF(J758&lt;MAX($J$14:$J758),J758-MAX($J$14:$J758),0)</f>
        <v>0</v>
      </c>
      <c r="L758" s="9" t="e">
        <f t="shared" si="59"/>
        <v>#VALUE!</v>
      </c>
      <c r="M758" s="3">
        <f t="shared" si="60"/>
        <v>52</v>
      </c>
      <c r="N758" s="3">
        <f t="shared" si="61"/>
        <v>52</v>
      </c>
      <c r="O758" s="24">
        <f t="shared" si="62"/>
        <v>0</v>
      </c>
      <c r="P758" s="3"/>
      <c r="Q758" s="3"/>
      <c r="R758" s="3"/>
      <c r="S758" s="5"/>
      <c r="T758" s="3"/>
      <c r="U758" s="3"/>
      <c r="V758" s="6"/>
      <c r="W758" s="6"/>
      <c r="X758" s="6"/>
    </row>
    <row r="759" spans="8:24" ht="15.75" customHeight="1" x14ac:dyDescent="0.3">
      <c r="H759" s="29" t="e">
        <f>G759/(J758+$B$3)*100</f>
        <v>#VALUE!</v>
      </c>
      <c r="I759" s="2"/>
      <c r="J759" s="2" t="str">
        <f t="shared" si="58"/>
        <v/>
      </c>
      <c r="K759" s="2">
        <f>IF(J759&lt;MAX($J$14:$J759),J759-MAX($J$14:$J759),0)</f>
        <v>0</v>
      </c>
      <c r="L759" s="9" t="e">
        <f t="shared" si="59"/>
        <v>#VALUE!</v>
      </c>
      <c r="M759" s="3">
        <f t="shared" si="60"/>
        <v>52</v>
      </c>
      <c r="N759" s="3">
        <f t="shared" si="61"/>
        <v>52</v>
      </c>
      <c r="O759" s="24">
        <f t="shared" si="62"/>
        <v>0</v>
      </c>
      <c r="P759" s="3"/>
      <c r="Q759" s="3"/>
      <c r="R759" s="3"/>
      <c r="S759" s="5"/>
      <c r="T759" s="3"/>
      <c r="U759" s="3"/>
      <c r="V759" s="6"/>
      <c r="W759" s="6"/>
      <c r="X759" s="6"/>
    </row>
    <row r="760" spans="8:24" ht="15.75" customHeight="1" x14ac:dyDescent="0.3">
      <c r="H760" s="29" t="e">
        <f>G760/(J758+$B$3)*100</f>
        <v>#VALUE!</v>
      </c>
      <c r="I760" s="2"/>
      <c r="J760" s="2" t="str">
        <f t="shared" si="58"/>
        <v/>
      </c>
      <c r="K760" s="2">
        <f>IF(J760&lt;MAX($J$14:$J760),J760-MAX($J$14:$J760),0)</f>
        <v>0</v>
      </c>
      <c r="L760" s="9" t="e">
        <f t="shared" si="59"/>
        <v>#VALUE!</v>
      </c>
      <c r="M760" s="3">
        <f t="shared" si="60"/>
        <v>52</v>
      </c>
      <c r="N760" s="3">
        <f t="shared" si="61"/>
        <v>52</v>
      </c>
      <c r="O760" s="24">
        <f t="shared" si="62"/>
        <v>0</v>
      </c>
      <c r="P760" s="3"/>
      <c r="Q760" s="3"/>
      <c r="R760" s="3"/>
      <c r="S760" s="5"/>
      <c r="T760" s="3"/>
      <c r="U760" s="3"/>
      <c r="V760" s="6"/>
      <c r="W760" s="6"/>
      <c r="X760" s="6"/>
    </row>
    <row r="761" spans="8:24" ht="15.75" customHeight="1" x14ac:dyDescent="0.3">
      <c r="H761" s="29" t="e">
        <f>G761/(J760+$B$3)*100</f>
        <v>#VALUE!</v>
      </c>
      <c r="I761" s="2"/>
      <c r="J761" s="2" t="str">
        <f t="shared" si="58"/>
        <v/>
      </c>
      <c r="K761" s="2">
        <f>IF(J761&lt;MAX($J$14:$J761),J761-MAX($J$14:$J761),0)</f>
        <v>0</v>
      </c>
      <c r="L761" s="9" t="e">
        <f t="shared" si="59"/>
        <v>#VALUE!</v>
      </c>
      <c r="M761" s="3">
        <f t="shared" si="60"/>
        <v>52</v>
      </c>
      <c r="N761" s="3">
        <f t="shared" si="61"/>
        <v>52</v>
      </c>
      <c r="O761" s="24">
        <f t="shared" si="62"/>
        <v>0</v>
      </c>
      <c r="P761" s="3"/>
      <c r="Q761" s="3"/>
      <c r="R761" s="3"/>
      <c r="S761" s="5"/>
      <c r="T761" s="3"/>
      <c r="U761" s="3"/>
      <c r="V761" s="6"/>
      <c r="W761" s="6"/>
      <c r="X761" s="6"/>
    </row>
    <row r="762" spans="8:24" ht="15.75" customHeight="1" x14ac:dyDescent="0.3">
      <c r="H762" s="29" t="e">
        <f>G762/(J761+$B$3)*100</f>
        <v>#VALUE!</v>
      </c>
      <c r="I762" s="2"/>
      <c r="J762" s="2" t="str">
        <f t="shared" si="58"/>
        <v/>
      </c>
      <c r="K762" s="2">
        <f>IF(J762&lt;MAX($J$14:$J762),J762-MAX($J$14:$J762),0)</f>
        <v>0</v>
      </c>
      <c r="L762" s="9" t="e">
        <f t="shared" si="59"/>
        <v>#VALUE!</v>
      </c>
      <c r="M762" s="3">
        <f t="shared" si="60"/>
        <v>52</v>
      </c>
      <c r="N762" s="3">
        <f t="shared" si="61"/>
        <v>52</v>
      </c>
      <c r="O762" s="24">
        <f t="shared" si="62"/>
        <v>0</v>
      </c>
      <c r="P762" s="3"/>
      <c r="Q762" s="3"/>
      <c r="R762" s="3"/>
      <c r="S762" s="5"/>
      <c r="T762" s="3"/>
      <c r="U762" s="3"/>
      <c r="V762" s="6"/>
      <c r="W762" s="6"/>
      <c r="X762" s="6"/>
    </row>
    <row r="763" spans="8:24" ht="15.75" customHeight="1" x14ac:dyDescent="0.3">
      <c r="H763" s="29" t="e">
        <f>G763/(J762+$B$3)*100</f>
        <v>#VALUE!</v>
      </c>
      <c r="I763" s="2"/>
      <c r="J763" s="2" t="str">
        <f t="shared" si="58"/>
        <v/>
      </c>
      <c r="K763" s="2">
        <f>IF(J763&lt;MAX($J$14:$J763),J763-MAX($J$14:$J763),0)</f>
        <v>0</v>
      </c>
      <c r="L763" s="9" t="e">
        <f t="shared" si="59"/>
        <v>#VALUE!</v>
      </c>
      <c r="M763" s="3">
        <f t="shared" si="60"/>
        <v>52</v>
      </c>
      <c r="N763" s="3">
        <f t="shared" si="61"/>
        <v>52</v>
      </c>
      <c r="O763" s="24">
        <f t="shared" si="62"/>
        <v>0</v>
      </c>
      <c r="P763" s="3"/>
      <c r="Q763" s="3"/>
      <c r="R763" s="3"/>
      <c r="S763" s="5"/>
      <c r="T763" s="3"/>
      <c r="U763" s="3"/>
      <c r="V763" s="6"/>
      <c r="W763" s="6"/>
      <c r="X763" s="6"/>
    </row>
    <row r="764" spans="8:24" ht="15.75" customHeight="1" x14ac:dyDescent="0.3">
      <c r="H764" s="29" t="e">
        <f>G764/(J762+$B$3)*100</f>
        <v>#VALUE!</v>
      </c>
      <c r="I764" s="2"/>
      <c r="J764" s="2" t="str">
        <f t="shared" si="58"/>
        <v/>
      </c>
      <c r="K764" s="2">
        <f>IF(J764&lt;MAX($J$14:$J764),J764-MAX($J$14:$J764),0)</f>
        <v>0</v>
      </c>
      <c r="L764" s="9" t="e">
        <f t="shared" si="59"/>
        <v>#VALUE!</v>
      </c>
      <c r="M764" s="3">
        <f t="shared" si="60"/>
        <v>52</v>
      </c>
      <c r="N764" s="3">
        <f t="shared" si="61"/>
        <v>52</v>
      </c>
      <c r="O764" s="24">
        <f t="shared" si="62"/>
        <v>0</v>
      </c>
      <c r="P764" s="3"/>
      <c r="Q764" s="3"/>
      <c r="R764" s="3"/>
      <c r="S764" s="5"/>
      <c r="T764" s="3"/>
      <c r="U764" s="3"/>
      <c r="V764" s="6"/>
      <c r="W764" s="6"/>
      <c r="X764" s="6"/>
    </row>
    <row r="765" spans="8:24" ht="15.75" customHeight="1" x14ac:dyDescent="0.3">
      <c r="H765" s="29" t="e">
        <f>G765/(J764+$B$3)*100</f>
        <v>#VALUE!</v>
      </c>
      <c r="I765" s="2"/>
      <c r="J765" s="2" t="str">
        <f t="shared" si="58"/>
        <v/>
      </c>
      <c r="K765" s="2">
        <f>IF(J765&lt;MAX($J$14:$J765),J765-MAX($J$14:$J765),0)</f>
        <v>0</v>
      </c>
      <c r="L765" s="9" t="e">
        <f t="shared" si="59"/>
        <v>#VALUE!</v>
      </c>
      <c r="M765" s="3">
        <f t="shared" si="60"/>
        <v>52</v>
      </c>
      <c r="N765" s="3">
        <f t="shared" si="61"/>
        <v>52</v>
      </c>
      <c r="O765" s="24">
        <f t="shared" si="62"/>
        <v>0</v>
      </c>
      <c r="P765" s="3"/>
      <c r="Q765" s="3"/>
      <c r="R765" s="3"/>
      <c r="S765" s="5"/>
      <c r="T765" s="3"/>
      <c r="U765" s="3"/>
      <c r="V765" s="6"/>
      <c r="W765" s="6"/>
      <c r="X765" s="6"/>
    </row>
    <row r="766" spans="8:24" ht="15.75" customHeight="1" x14ac:dyDescent="0.3">
      <c r="H766" s="29" t="e">
        <f>G766/(J765+$B$3)*100</f>
        <v>#VALUE!</v>
      </c>
      <c r="I766" s="2"/>
      <c r="J766" s="2" t="str">
        <f t="shared" si="58"/>
        <v/>
      </c>
      <c r="K766" s="2">
        <f>IF(J766&lt;MAX($J$14:$J766),J766-MAX($J$14:$J766),0)</f>
        <v>0</v>
      </c>
      <c r="L766" s="9" t="e">
        <f t="shared" si="59"/>
        <v>#VALUE!</v>
      </c>
      <c r="M766" s="3">
        <f t="shared" si="60"/>
        <v>52</v>
      </c>
      <c r="N766" s="3">
        <f t="shared" si="61"/>
        <v>52</v>
      </c>
      <c r="O766" s="24">
        <f t="shared" si="62"/>
        <v>0</v>
      </c>
      <c r="P766" s="3"/>
      <c r="Q766" s="3"/>
      <c r="R766" s="3"/>
      <c r="S766" s="5"/>
      <c r="T766" s="3"/>
      <c r="U766" s="3"/>
      <c r="V766" s="6"/>
      <c r="W766" s="6"/>
      <c r="X766" s="6"/>
    </row>
    <row r="767" spans="8:24" ht="15.75" customHeight="1" x14ac:dyDescent="0.3">
      <c r="H767" s="29" t="e">
        <f>G767/(J766+$B$3)*100</f>
        <v>#VALUE!</v>
      </c>
      <c r="I767" s="2"/>
      <c r="J767" s="2" t="str">
        <f t="shared" si="58"/>
        <v/>
      </c>
      <c r="K767" s="2">
        <f>IF(J767&lt;MAX($J$14:$J767),J767-MAX($J$14:$J767),0)</f>
        <v>0</v>
      </c>
      <c r="L767" s="9" t="e">
        <f t="shared" si="59"/>
        <v>#VALUE!</v>
      </c>
      <c r="M767" s="3">
        <f t="shared" si="60"/>
        <v>52</v>
      </c>
      <c r="N767" s="3">
        <f t="shared" si="61"/>
        <v>52</v>
      </c>
      <c r="O767" s="24">
        <f t="shared" si="62"/>
        <v>0</v>
      </c>
      <c r="P767" s="3"/>
      <c r="Q767" s="3"/>
      <c r="R767" s="3"/>
      <c r="S767" s="5"/>
      <c r="T767" s="3"/>
      <c r="U767" s="3"/>
      <c r="V767" s="6"/>
      <c r="W767" s="6"/>
      <c r="X767" s="6"/>
    </row>
    <row r="768" spans="8:24" ht="15.75" customHeight="1" x14ac:dyDescent="0.3">
      <c r="H768" s="29" t="e">
        <f>G768/(J766+$B$3)*100</f>
        <v>#VALUE!</v>
      </c>
      <c r="I768" s="2"/>
      <c r="J768" s="2" t="str">
        <f t="shared" si="58"/>
        <v/>
      </c>
      <c r="K768" s="2">
        <f>IF(J768&lt;MAX($J$14:$J768),J768-MAX($J$14:$J768),0)</f>
        <v>0</v>
      </c>
      <c r="L768" s="9" t="e">
        <f t="shared" si="59"/>
        <v>#VALUE!</v>
      </c>
      <c r="M768" s="3">
        <f t="shared" si="60"/>
        <v>52</v>
      </c>
      <c r="N768" s="3">
        <f t="shared" si="61"/>
        <v>52</v>
      </c>
      <c r="O768" s="24">
        <f t="shared" si="62"/>
        <v>0</v>
      </c>
      <c r="P768" s="3"/>
      <c r="Q768" s="3"/>
      <c r="R768" s="3"/>
      <c r="S768" s="5"/>
      <c r="T768" s="3"/>
      <c r="U768" s="3"/>
      <c r="V768" s="6"/>
      <c r="W768" s="6"/>
      <c r="X768" s="6"/>
    </row>
    <row r="769" spans="8:24" ht="15.75" customHeight="1" x14ac:dyDescent="0.3">
      <c r="H769" s="29" t="e">
        <f>G769/(J768+$B$3)*100</f>
        <v>#VALUE!</v>
      </c>
      <c r="I769" s="2"/>
      <c r="J769" s="2" t="str">
        <f t="shared" si="58"/>
        <v/>
      </c>
      <c r="K769" s="2">
        <f>IF(J769&lt;MAX($J$14:$J769),J769-MAX($J$14:$J769),0)</f>
        <v>0</v>
      </c>
      <c r="L769" s="9" t="e">
        <f t="shared" si="59"/>
        <v>#VALUE!</v>
      </c>
      <c r="M769" s="3">
        <f t="shared" si="60"/>
        <v>52</v>
      </c>
      <c r="N769" s="3">
        <f t="shared" si="61"/>
        <v>52</v>
      </c>
      <c r="O769" s="24">
        <f t="shared" si="62"/>
        <v>0</v>
      </c>
      <c r="P769" s="3"/>
      <c r="Q769" s="3"/>
      <c r="R769" s="3"/>
      <c r="S769" s="5"/>
      <c r="T769" s="3"/>
      <c r="U769" s="3"/>
      <c r="V769" s="6"/>
      <c r="W769" s="6"/>
      <c r="X769" s="6"/>
    </row>
    <row r="770" spans="8:24" ht="15.75" customHeight="1" x14ac:dyDescent="0.3">
      <c r="H770" s="29" t="e">
        <f>G770/(J769+$B$3)*100</f>
        <v>#VALUE!</v>
      </c>
      <c r="I770" s="2"/>
      <c r="J770" s="2" t="str">
        <f t="shared" si="58"/>
        <v/>
      </c>
      <c r="K770" s="2">
        <f>IF(J770&lt;MAX($J$14:$J770),J770-MAX($J$14:$J770),0)</f>
        <v>0</v>
      </c>
      <c r="L770" s="9" t="e">
        <f t="shared" si="59"/>
        <v>#VALUE!</v>
      </c>
      <c r="M770" s="3">
        <f t="shared" si="60"/>
        <v>52</v>
      </c>
      <c r="N770" s="3">
        <f t="shared" si="61"/>
        <v>52</v>
      </c>
      <c r="O770" s="24">
        <f t="shared" si="62"/>
        <v>0</v>
      </c>
      <c r="P770" s="3"/>
      <c r="Q770" s="3"/>
      <c r="R770" s="3"/>
      <c r="S770" s="5"/>
      <c r="T770" s="3"/>
      <c r="U770" s="3"/>
      <c r="V770" s="6"/>
      <c r="W770" s="6"/>
      <c r="X770" s="6"/>
    </row>
    <row r="771" spans="8:24" ht="15.75" customHeight="1" x14ac:dyDescent="0.3">
      <c r="H771" s="29" t="e">
        <f>G771/(J770+$B$3)*100</f>
        <v>#VALUE!</v>
      </c>
      <c r="I771" s="2"/>
      <c r="J771" s="2" t="str">
        <f t="shared" si="58"/>
        <v/>
      </c>
      <c r="K771" s="2">
        <f>IF(J771&lt;MAX($J$14:$J771),J771-MAX($J$14:$J771),0)</f>
        <v>0</v>
      </c>
      <c r="L771" s="9" t="e">
        <f t="shared" si="59"/>
        <v>#VALUE!</v>
      </c>
      <c r="M771" s="3">
        <f t="shared" si="60"/>
        <v>52</v>
      </c>
      <c r="N771" s="3">
        <f t="shared" si="61"/>
        <v>52</v>
      </c>
      <c r="O771" s="24">
        <f t="shared" si="62"/>
        <v>0</v>
      </c>
      <c r="P771" s="3"/>
      <c r="Q771" s="3"/>
      <c r="R771" s="3"/>
      <c r="S771" s="5"/>
      <c r="T771" s="3"/>
      <c r="U771" s="3"/>
      <c r="V771" s="6"/>
      <c r="W771" s="6"/>
      <c r="X771" s="6"/>
    </row>
    <row r="772" spans="8:24" ht="15.75" customHeight="1" x14ac:dyDescent="0.3">
      <c r="H772" s="29" t="e">
        <f>G772/(J770+$B$3)*100</f>
        <v>#VALUE!</v>
      </c>
      <c r="I772" s="2"/>
      <c r="J772" s="2" t="str">
        <f t="shared" si="58"/>
        <v/>
      </c>
      <c r="K772" s="2">
        <f>IF(J772&lt;MAX($J$14:$J772),J772-MAX($J$14:$J772),0)</f>
        <v>0</v>
      </c>
      <c r="L772" s="9" t="e">
        <f t="shared" si="59"/>
        <v>#VALUE!</v>
      </c>
      <c r="M772" s="3">
        <f t="shared" si="60"/>
        <v>52</v>
      </c>
      <c r="N772" s="3">
        <f t="shared" si="61"/>
        <v>52</v>
      </c>
      <c r="O772" s="24">
        <f t="shared" si="62"/>
        <v>0</v>
      </c>
      <c r="P772" s="3"/>
      <c r="Q772" s="3"/>
      <c r="R772" s="3"/>
      <c r="S772" s="5"/>
      <c r="T772" s="3"/>
      <c r="U772" s="3"/>
      <c r="V772" s="6"/>
      <c r="W772" s="6"/>
      <c r="X772" s="6"/>
    </row>
    <row r="773" spans="8:24" ht="15.75" customHeight="1" x14ac:dyDescent="0.3">
      <c r="H773" s="29" t="e">
        <f>G773/(J772+$B$3)*100</f>
        <v>#VALUE!</v>
      </c>
      <c r="I773" s="2"/>
      <c r="J773" s="2" t="str">
        <f t="shared" si="58"/>
        <v/>
      </c>
      <c r="K773" s="2">
        <f>IF(J773&lt;MAX($J$14:$J773),J773-MAX($J$14:$J773),0)</f>
        <v>0</v>
      </c>
      <c r="L773" s="9" t="e">
        <f t="shared" si="59"/>
        <v>#VALUE!</v>
      </c>
      <c r="M773" s="3">
        <f t="shared" si="60"/>
        <v>52</v>
      </c>
      <c r="N773" s="3">
        <f t="shared" si="61"/>
        <v>52</v>
      </c>
      <c r="O773" s="24">
        <f t="shared" si="62"/>
        <v>0</v>
      </c>
      <c r="P773" s="3"/>
      <c r="Q773" s="3"/>
      <c r="R773" s="3"/>
      <c r="S773" s="5"/>
      <c r="T773" s="3"/>
      <c r="U773" s="3"/>
      <c r="V773" s="6"/>
      <c r="W773" s="6"/>
      <c r="X773" s="6"/>
    </row>
    <row r="774" spans="8:24" ht="15.75" customHeight="1" x14ac:dyDescent="0.3">
      <c r="H774" s="29" t="e">
        <f>G774/(J773+$B$3)*100</f>
        <v>#VALUE!</v>
      </c>
      <c r="I774" s="2"/>
      <c r="J774" s="2" t="str">
        <f t="shared" si="58"/>
        <v/>
      </c>
      <c r="K774" s="2">
        <f>IF(J774&lt;MAX($J$14:$J774),J774-MAX($J$14:$J774),0)</f>
        <v>0</v>
      </c>
      <c r="L774" s="9" t="e">
        <f t="shared" si="59"/>
        <v>#VALUE!</v>
      </c>
      <c r="M774" s="3">
        <f t="shared" si="60"/>
        <v>52</v>
      </c>
      <c r="N774" s="3">
        <f t="shared" si="61"/>
        <v>52</v>
      </c>
      <c r="O774" s="24">
        <f t="shared" si="62"/>
        <v>0</v>
      </c>
      <c r="P774" s="3"/>
      <c r="Q774" s="3"/>
      <c r="R774" s="3"/>
      <c r="S774" s="5"/>
      <c r="T774" s="3"/>
      <c r="U774" s="3"/>
      <c r="V774" s="6"/>
      <c r="W774" s="6"/>
      <c r="X774" s="6"/>
    </row>
    <row r="775" spans="8:24" ht="15.75" customHeight="1" x14ac:dyDescent="0.3">
      <c r="H775" s="29" t="e">
        <f>G775/(J774+$B$3)*100</f>
        <v>#VALUE!</v>
      </c>
      <c r="I775" s="2"/>
      <c r="J775" s="2" t="str">
        <f t="shared" si="58"/>
        <v/>
      </c>
      <c r="K775" s="2">
        <f>IF(J775&lt;MAX($J$14:$J775),J775-MAX($J$14:$J775),0)</f>
        <v>0</v>
      </c>
      <c r="L775" s="9" t="e">
        <f t="shared" si="59"/>
        <v>#VALUE!</v>
      </c>
      <c r="M775" s="3">
        <f t="shared" si="60"/>
        <v>52</v>
      </c>
      <c r="N775" s="3">
        <f t="shared" si="61"/>
        <v>52</v>
      </c>
      <c r="O775" s="24">
        <f t="shared" si="62"/>
        <v>0</v>
      </c>
      <c r="P775" s="3"/>
      <c r="Q775" s="3"/>
      <c r="R775" s="3"/>
      <c r="S775" s="5"/>
      <c r="T775" s="3"/>
      <c r="U775" s="3"/>
      <c r="V775" s="6"/>
      <c r="W775" s="6"/>
      <c r="X775" s="6"/>
    </row>
    <row r="776" spans="8:24" ht="15.75" customHeight="1" x14ac:dyDescent="0.3">
      <c r="H776" s="29" t="e">
        <f>G776/(J774+$B$3)*100</f>
        <v>#VALUE!</v>
      </c>
      <c r="I776" s="2"/>
      <c r="J776" s="2" t="str">
        <f t="shared" si="58"/>
        <v/>
      </c>
      <c r="K776" s="2">
        <f>IF(J776&lt;MAX($J$14:$J776),J776-MAX($J$14:$J776),0)</f>
        <v>0</v>
      </c>
      <c r="L776" s="9" t="e">
        <f t="shared" si="59"/>
        <v>#VALUE!</v>
      </c>
      <c r="M776" s="3">
        <f t="shared" si="60"/>
        <v>52</v>
      </c>
      <c r="N776" s="3">
        <f t="shared" si="61"/>
        <v>52</v>
      </c>
      <c r="O776" s="24">
        <f t="shared" si="62"/>
        <v>0</v>
      </c>
      <c r="P776" s="3"/>
      <c r="Q776" s="3"/>
      <c r="R776" s="3"/>
      <c r="S776" s="5"/>
      <c r="T776" s="3"/>
      <c r="U776" s="3"/>
      <c r="V776" s="6"/>
      <c r="W776" s="6"/>
      <c r="X776" s="6"/>
    </row>
    <row r="777" spans="8:24" ht="15.75" customHeight="1" x14ac:dyDescent="0.3">
      <c r="H777" s="29" t="e">
        <f>G777/(J776+$B$3)*100</f>
        <v>#VALUE!</v>
      </c>
      <c r="I777" s="2"/>
      <c r="J777" s="2" t="str">
        <f t="shared" si="58"/>
        <v/>
      </c>
      <c r="K777" s="2">
        <f>IF(J777&lt;MAX($J$14:$J777),J777-MAX($J$14:$J777),0)</f>
        <v>0</v>
      </c>
      <c r="L777" s="9" t="e">
        <f t="shared" si="59"/>
        <v>#VALUE!</v>
      </c>
      <c r="M777" s="3">
        <f t="shared" si="60"/>
        <v>52</v>
      </c>
      <c r="N777" s="3">
        <f t="shared" si="61"/>
        <v>52</v>
      </c>
      <c r="O777" s="24">
        <f t="shared" si="62"/>
        <v>0</v>
      </c>
      <c r="P777" s="3"/>
      <c r="Q777" s="3"/>
      <c r="R777" s="3"/>
      <c r="S777" s="5"/>
      <c r="T777" s="3"/>
      <c r="U777" s="3"/>
      <c r="V777" s="6"/>
      <c r="W777" s="6"/>
      <c r="X777" s="6"/>
    </row>
    <row r="778" spans="8:24" ht="15.75" customHeight="1" x14ac:dyDescent="0.3">
      <c r="H778" s="29" t="e">
        <f>G778/(J777+$B$3)*100</f>
        <v>#VALUE!</v>
      </c>
      <c r="I778" s="2"/>
      <c r="J778" s="2" t="str">
        <f t="shared" si="58"/>
        <v/>
      </c>
      <c r="K778" s="2">
        <f>IF(J778&lt;MAX($J$14:$J778),J778-MAX($J$14:$J778),0)</f>
        <v>0</v>
      </c>
      <c r="L778" s="9" t="e">
        <f t="shared" si="59"/>
        <v>#VALUE!</v>
      </c>
      <c r="M778" s="3">
        <f t="shared" si="60"/>
        <v>52</v>
      </c>
      <c r="N778" s="3">
        <f t="shared" si="61"/>
        <v>52</v>
      </c>
      <c r="O778" s="24">
        <f t="shared" si="62"/>
        <v>0</v>
      </c>
      <c r="P778" s="3"/>
      <c r="Q778" s="3"/>
      <c r="R778" s="3"/>
      <c r="S778" s="5"/>
      <c r="T778" s="3"/>
      <c r="U778" s="3"/>
      <c r="V778" s="6"/>
      <c r="W778" s="6"/>
      <c r="X778" s="6"/>
    </row>
    <row r="779" spans="8:24" ht="15.75" customHeight="1" x14ac:dyDescent="0.3">
      <c r="H779" s="29" t="e">
        <f>G779/(J778+$B$3)*100</f>
        <v>#VALUE!</v>
      </c>
      <c r="I779" s="2"/>
      <c r="J779" s="2" t="str">
        <f t="shared" si="58"/>
        <v/>
      </c>
      <c r="K779" s="2">
        <f>IF(J779&lt;MAX($J$14:$J779),J779-MAX($J$14:$J779),0)</f>
        <v>0</v>
      </c>
      <c r="L779" s="9" t="e">
        <f t="shared" si="59"/>
        <v>#VALUE!</v>
      </c>
      <c r="M779" s="3">
        <f t="shared" si="60"/>
        <v>52</v>
      </c>
      <c r="N779" s="3">
        <f t="shared" si="61"/>
        <v>52</v>
      </c>
      <c r="O779" s="24">
        <f t="shared" si="62"/>
        <v>0</v>
      </c>
      <c r="P779" s="3"/>
      <c r="Q779" s="3"/>
      <c r="R779" s="3"/>
      <c r="S779" s="5"/>
      <c r="T779" s="3"/>
      <c r="U779" s="3"/>
      <c r="V779" s="6"/>
      <c r="W779" s="6"/>
      <c r="X779" s="6"/>
    </row>
    <row r="780" spans="8:24" ht="15.75" customHeight="1" x14ac:dyDescent="0.3">
      <c r="H780" s="29" t="e">
        <f>G780/(J778+$B$3)*100</f>
        <v>#VALUE!</v>
      </c>
      <c r="I780" s="2"/>
      <c r="J780" s="2" t="str">
        <f t="shared" si="58"/>
        <v/>
      </c>
      <c r="K780" s="2">
        <f>IF(J780&lt;MAX($J$14:$J780),J780-MAX($J$14:$J780),0)</f>
        <v>0</v>
      </c>
      <c r="L780" s="9" t="e">
        <f t="shared" si="59"/>
        <v>#VALUE!</v>
      </c>
      <c r="M780" s="3">
        <f t="shared" si="60"/>
        <v>52</v>
      </c>
      <c r="N780" s="3">
        <f t="shared" si="61"/>
        <v>52</v>
      </c>
      <c r="O780" s="24">
        <f t="shared" si="62"/>
        <v>0</v>
      </c>
      <c r="P780" s="3"/>
      <c r="Q780" s="3"/>
      <c r="R780" s="3"/>
      <c r="S780" s="5"/>
      <c r="T780" s="3"/>
      <c r="U780" s="3"/>
      <c r="V780" s="6"/>
      <c r="W780" s="6"/>
      <c r="X780" s="6"/>
    </row>
    <row r="781" spans="8:24" ht="15.75" customHeight="1" x14ac:dyDescent="0.3">
      <c r="H781" s="29" t="e">
        <f>G781/(J780+$B$3)*100</f>
        <v>#VALUE!</v>
      </c>
      <c r="I781" s="2"/>
      <c r="J781" s="2" t="str">
        <f t="shared" si="58"/>
        <v/>
      </c>
      <c r="K781" s="2">
        <f>IF(J781&lt;MAX($J$14:$J781),J781-MAX($J$14:$J781),0)</f>
        <v>0</v>
      </c>
      <c r="L781" s="9" t="e">
        <f t="shared" si="59"/>
        <v>#VALUE!</v>
      </c>
      <c r="M781" s="3">
        <f t="shared" si="60"/>
        <v>52</v>
      </c>
      <c r="N781" s="3">
        <f t="shared" si="61"/>
        <v>52</v>
      </c>
      <c r="O781" s="24">
        <f t="shared" si="62"/>
        <v>0</v>
      </c>
      <c r="P781" s="3"/>
      <c r="Q781" s="3"/>
      <c r="R781" s="3"/>
      <c r="S781" s="5"/>
      <c r="T781" s="3"/>
      <c r="U781" s="3"/>
      <c r="V781" s="6"/>
      <c r="W781" s="6"/>
      <c r="X781" s="6"/>
    </row>
    <row r="782" spans="8:24" ht="15.75" customHeight="1" x14ac:dyDescent="0.3">
      <c r="H782" s="29" t="e">
        <f>G782/(J781+$B$3)*100</f>
        <v>#VALUE!</v>
      </c>
      <c r="I782" s="2"/>
      <c r="J782" s="2" t="str">
        <f t="shared" si="58"/>
        <v/>
      </c>
      <c r="K782" s="2">
        <f>IF(J782&lt;MAX($J$14:$J782),J782-MAX($J$14:$J782),0)</f>
        <v>0</v>
      </c>
      <c r="L782" s="9" t="e">
        <f t="shared" si="59"/>
        <v>#VALUE!</v>
      </c>
      <c r="M782" s="3">
        <f t="shared" si="60"/>
        <v>52</v>
      </c>
      <c r="N782" s="3">
        <f t="shared" si="61"/>
        <v>52</v>
      </c>
      <c r="O782" s="24">
        <f t="shared" si="62"/>
        <v>0</v>
      </c>
      <c r="P782" s="3"/>
      <c r="Q782" s="3"/>
      <c r="R782" s="3"/>
      <c r="S782" s="5"/>
      <c r="T782" s="3"/>
      <c r="U782" s="3"/>
      <c r="V782" s="6"/>
      <c r="W782" s="6"/>
      <c r="X782" s="6"/>
    </row>
    <row r="783" spans="8:24" ht="15.75" customHeight="1" x14ac:dyDescent="0.3">
      <c r="H783" s="29" t="e">
        <f>G783/(J782+$B$3)*100</f>
        <v>#VALUE!</v>
      </c>
      <c r="I783" s="2"/>
      <c r="J783" s="2" t="str">
        <f t="shared" ref="J783:J846" si="63">IF(I783&lt;&gt;0,J782+I783,"")</f>
        <v/>
      </c>
      <c r="K783" s="2">
        <f>IF(J783&lt;MAX($J$14:$J783),J783-MAX($J$14:$J783),0)</f>
        <v>0</v>
      </c>
      <c r="L783" s="9" t="e">
        <f t="shared" ref="L783:L846" si="64">K783/(J782+$B$3)</f>
        <v>#VALUE!</v>
      </c>
      <c r="M783" s="3">
        <f t="shared" ref="M783:M846" si="65">WEEKNUM(A783,21)</f>
        <v>52</v>
      </c>
      <c r="N783" s="3">
        <f t="shared" ref="N783:N846" si="66">WEEKNUM(B783,21)</f>
        <v>52</v>
      </c>
      <c r="O783" s="24">
        <f t="shared" ref="O783:O846" si="67">B783-A783</f>
        <v>0</v>
      </c>
      <c r="P783" s="3"/>
      <c r="Q783" s="3"/>
      <c r="R783" s="3"/>
      <c r="S783" s="5"/>
      <c r="T783" s="3"/>
      <c r="U783" s="3"/>
      <c r="V783" s="6"/>
      <c r="W783" s="6"/>
      <c r="X783" s="6"/>
    </row>
    <row r="784" spans="8:24" ht="15.75" customHeight="1" x14ac:dyDescent="0.3">
      <c r="H784" s="29" t="e">
        <f>G784/(J782+$B$3)*100</f>
        <v>#VALUE!</v>
      </c>
      <c r="I784" s="2"/>
      <c r="J784" s="2" t="str">
        <f t="shared" si="63"/>
        <v/>
      </c>
      <c r="K784" s="2">
        <f>IF(J784&lt;MAX($J$14:$J784),J784-MAX($J$14:$J784),0)</f>
        <v>0</v>
      </c>
      <c r="L784" s="9" t="e">
        <f t="shared" si="64"/>
        <v>#VALUE!</v>
      </c>
      <c r="M784" s="3">
        <f t="shared" si="65"/>
        <v>52</v>
      </c>
      <c r="N784" s="3">
        <f t="shared" si="66"/>
        <v>52</v>
      </c>
      <c r="O784" s="24">
        <f t="shared" si="67"/>
        <v>0</v>
      </c>
      <c r="P784" s="3"/>
      <c r="Q784" s="3"/>
      <c r="R784" s="3"/>
      <c r="S784" s="5"/>
      <c r="T784" s="3"/>
      <c r="U784" s="3"/>
      <c r="V784" s="6"/>
      <c r="W784" s="6"/>
      <c r="X784" s="6"/>
    </row>
    <row r="785" spans="8:24" ht="15.75" customHeight="1" x14ac:dyDescent="0.3">
      <c r="H785" s="29" t="e">
        <f>G785/(J784+$B$3)*100</f>
        <v>#VALUE!</v>
      </c>
      <c r="I785" s="2"/>
      <c r="J785" s="2" t="str">
        <f t="shared" si="63"/>
        <v/>
      </c>
      <c r="K785" s="2">
        <f>IF(J785&lt;MAX($J$14:$J785),J785-MAX($J$14:$J785),0)</f>
        <v>0</v>
      </c>
      <c r="L785" s="9" t="e">
        <f t="shared" si="64"/>
        <v>#VALUE!</v>
      </c>
      <c r="M785" s="3">
        <f t="shared" si="65"/>
        <v>52</v>
      </c>
      <c r="N785" s="3">
        <f t="shared" si="66"/>
        <v>52</v>
      </c>
      <c r="O785" s="24">
        <f t="shared" si="67"/>
        <v>0</v>
      </c>
      <c r="P785" s="3"/>
      <c r="Q785" s="3"/>
      <c r="R785" s="3"/>
      <c r="S785" s="5"/>
      <c r="T785" s="3"/>
      <c r="U785" s="3"/>
      <c r="V785" s="6"/>
      <c r="W785" s="6"/>
      <c r="X785" s="6"/>
    </row>
    <row r="786" spans="8:24" ht="15.75" customHeight="1" x14ac:dyDescent="0.3">
      <c r="H786" s="29" t="e">
        <f>G786/(J785+$B$3)*100</f>
        <v>#VALUE!</v>
      </c>
      <c r="I786" s="2"/>
      <c r="J786" s="2" t="str">
        <f t="shared" si="63"/>
        <v/>
      </c>
      <c r="K786" s="2">
        <f>IF(J786&lt;MAX($J$14:$J786),J786-MAX($J$14:$J786),0)</f>
        <v>0</v>
      </c>
      <c r="L786" s="9" t="e">
        <f t="shared" si="64"/>
        <v>#VALUE!</v>
      </c>
      <c r="M786" s="3">
        <f t="shared" si="65"/>
        <v>52</v>
      </c>
      <c r="N786" s="3">
        <f t="shared" si="66"/>
        <v>52</v>
      </c>
      <c r="O786" s="24">
        <f t="shared" si="67"/>
        <v>0</v>
      </c>
      <c r="P786" s="3"/>
      <c r="Q786" s="3"/>
      <c r="R786" s="3"/>
      <c r="S786" s="5"/>
      <c r="T786" s="3"/>
      <c r="U786" s="3"/>
      <c r="V786" s="6"/>
      <c r="W786" s="6"/>
      <c r="X786" s="6"/>
    </row>
    <row r="787" spans="8:24" ht="15.75" customHeight="1" x14ac:dyDescent="0.3">
      <c r="H787" s="29" t="e">
        <f>G787/(J786+$B$3)*100</f>
        <v>#VALUE!</v>
      </c>
      <c r="I787" s="2"/>
      <c r="J787" s="2" t="str">
        <f t="shared" si="63"/>
        <v/>
      </c>
      <c r="K787" s="2">
        <f>IF(J787&lt;MAX($J$14:$J787),J787-MAX($J$14:$J787),0)</f>
        <v>0</v>
      </c>
      <c r="L787" s="9" t="e">
        <f t="shared" si="64"/>
        <v>#VALUE!</v>
      </c>
      <c r="M787" s="3">
        <f t="shared" si="65"/>
        <v>52</v>
      </c>
      <c r="N787" s="3">
        <f t="shared" si="66"/>
        <v>52</v>
      </c>
      <c r="O787" s="24">
        <f t="shared" si="67"/>
        <v>0</v>
      </c>
      <c r="P787" s="3"/>
      <c r="Q787" s="3"/>
      <c r="R787" s="3"/>
      <c r="S787" s="5"/>
      <c r="T787" s="3"/>
      <c r="U787" s="3"/>
      <c r="V787" s="6"/>
      <c r="W787" s="6"/>
      <c r="X787" s="6"/>
    </row>
    <row r="788" spans="8:24" ht="15.75" customHeight="1" x14ac:dyDescent="0.3">
      <c r="H788" s="29" t="e">
        <f>G788/(J786+$B$3)*100</f>
        <v>#VALUE!</v>
      </c>
      <c r="I788" s="2"/>
      <c r="J788" s="2" t="str">
        <f t="shared" si="63"/>
        <v/>
      </c>
      <c r="K788" s="2">
        <f>IF(J788&lt;MAX($J$14:$J788),J788-MAX($J$14:$J788),0)</f>
        <v>0</v>
      </c>
      <c r="L788" s="9" t="e">
        <f t="shared" si="64"/>
        <v>#VALUE!</v>
      </c>
      <c r="M788" s="3">
        <f t="shared" si="65"/>
        <v>52</v>
      </c>
      <c r="N788" s="3">
        <f t="shared" si="66"/>
        <v>52</v>
      </c>
      <c r="O788" s="24">
        <f t="shared" si="67"/>
        <v>0</v>
      </c>
      <c r="P788" s="3"/>
      <c r="Q788" s="3"/>
      <c r="R788" s="3"/>
      <c r="S788" s="5"/>
      <c r="T788" s="3"/>
      <c r="U788" s="3"/>
      <c r="V788" s="6"/>
      <c r="W788" s="6"/>
      <c r="X788" s="6"/>
    </row>
    <row r="789" spans="8:24" ht="15.75" customHeight="1" x14ac:dyDescent="0.3">
      <c r="H789" s="29" t="e">
        <f>G789/(J788+$B$3)*100</f>
        <v>#VALUE!</v>
      </c>
      <c r="I789" s="2"/>
      <c r="J789" s="2" t="str">
        <f t="shared" si="63"/>
        <v/>
      </c>
      <c r="K789" s="2">
        <f>IF(J789&lt;MAX($J$14:$J789),J789-MAX($J$14:$J789),0)</f>
        <v>0</v>
      </c>
      <c r="L789" s="9" t="e">
        <f t="shared" si="64"/>
        <v>#VALUE!</v>
      </c>
      <c r="M789" s="3">
        <f t="shared" si="65"/>
        <v>52</v>
      </c>
      <c r="N789" s="3">
        <f t="shared" si="66"/>
        <v>52</v>
      </c>
      <c r="O789" s="24">
        <f t="shared" si="67"/>
        <v>0</v>
      </c>
      <c r="P789" s="3"/>
      <c r="Q789" s="3"/>
      <c r="R789" s="3"/>
      <c r="S789" s="5"/>
      <c r="T789" s="3"/>
      <c r="U789" s="3"/>
      <c r="V789" s="6"/>
      <c r="W789" s="6"/>
      <c r="X789" s="6"/>
    </row>
    <row r="790" spans="8:24" ht="15.75" customHeight="1" x14ac:dyDescent="0.3">
      <c r="H790" s="29" t="e">
        <f>G790/(J789+$B$3)*100</f>
        <v>#VALUE!</v>
      </c>
      <c r="I790" s="2"/>
      <c r="J790" s="2" t="str">
        <f t="shared" si="63"/>
        <v/>
      </c>
      <c r="K790" s="2">
        <f>IF(J790&lt;MAX($J$14:$J790),J790-MAX($J$14:$J790),0)</f>
        <v>0</v>
      </c>
      <c r="L790" s="9" t="e">
        <f t="shared" si="64"/>
        <v>#VALUE!</v>
      </c>
      <c r="M790" s="3">
        <f t="shared" si="65"/>
        <v>52</v>
      </c>
      <c r="N790" s="3">
        <f t="shared" si="66"/>
        <v>52</v>
      </c>
      <c r="O790" s="24">
        <f t="shared" si="67"/>
        <v>0</v>
      </c>
      <c r="P790" s="3"/>
      <c r="Q790" s="3"/>
      <c r="R790" s="3"/>
      <c r="S790" s="5"/>
      <c r="T790" s="3"/>
      <c r="U790" s="3"/>
      <c r="V790" s="6"/>
      <c r="W790" s="6"/>
      <c r="X790" s="6"/>
    </row>
    <row r="791" spans="8:24" ht="15.75" customHeight="1" x14ac:dyDescent="0.3">
      <c r="H791" s="29" t="e">
        <f>G791/(J790+$B$3)*100</f>
        <v>#VALUE!</v>
      </c>
      <c r="I791" s="2"/>
      <c r="J791" s="2" t="str">
        <f t="shared" si="63"/>
        <v/>
      </c>
      <c r="K791" s="2">
        <f>IF(J791&lt;MAX($J$14:$J791),J791-MAX($J$14:$J791),0)</f>
        <v>0</v>
      </c>
      <c r="L791" s="9" t="e">
        <f t="shared" si="64"/>
        <v>#VALUE!</v>
      </c>
      <c r="M791" s="3">
        <f t="shared" si="65"/>
        <v>52</v>
      </c>
      <c r="N791" s="3">
        <f t="shared" si="66"/>
        <v>52</v>
      </c>
      <c r="O791" s="24">
        <f t="shared" si="67"/>
        <v>0</v>
      </c>
      <c r="P791" s="3"/>
      <c r="Q791" s="3"/>
      <c r="R791" s="3"/>
      <c r="S791" s="5"/>
      <c r="T791" s="3"/>
      <c r="U791" s="3"/>
      <c r="V791" s="6"/>
      <c r="W791" s="6"/>
      <c r="X791" s="6"/>
    </row>
    <row r="792" spans="8:24" ht="15.75" customHeight="1" x14ac:dyDescent="0.3">
      <c r="H792" s="29" t="e">
        <f>G792/(J790+$B$3)*100</f>
        <v>#VALUE!</v>
      </c>
      <c r="I792" s="2"/>
      <c r="J792" s="2" t="str">
        <f t="shared" si="63"/>
        <v/>
      </c>
      <c r="K792" s="2">
        <f>IF(J792&lt;MAX($J$14:$J792),J792-MAX($J$14:$J792),0)</f>
        <v>0</v>
      </c>
      <c r="L792" s="9" t="e">
        <f t="shared" si="64"/>
        <v>#VALUE!</v>
      </c>
      <c r="M792" s="3">
        <f t="shared" si="65"/>
        <v>52</v>
      </c>
      <c r="N792" s="3">
        <f t="shared" si="66"/>
        <v>52</v>
      </c>
      <c r="O792" s="24">
        <f t="shared" si="67"/>
        <v>0</v>
      </c>
      <c r="P792" s="3"/>
      <c r="Q792" s="3"/>
      <c r="R792" s="3"/>
      <c r="S792" s="5"/>
      <c r="T792" s="3"/>
      <c r="U792" s="3"/>
      <c r="V792" s="6"/>
      <c r="W792" s="6"/>
      <c r="X792" s="6"/>
    </row>
    <row r="793" spans="8:24" ht="15.75" customHeight="1" x14ac:dyDescent="0.3">
      <c r="H793" s="29" t="e">
        <f>G793/(J792+$B$3)*100</f>
        <v>#VALUE!</v>
      </c>
      <c r="I793" s="2"/>
      <c r="J793" s="2" t="str">
        <f t="shared" si="63"/>
        <v/>
      </c>
      <c r="K793" s="2">
        <f>IF(J793&lt;MAX($J$14:$J793),J793-MAX($J$14:$J793),0)</f>
        <v>0</v>
      </c>
      <c r="L793" s="9" t="e">
        <f t="shared" si="64"/>
        <v>#VALUE!</v>
      </c>
      <c r="M793" s="3">
        <f t="shared" si="65"/>
        <v>52</v>
      </c>
      <c r="N793" s="3">
        <f t="shared" si="66"/>
        <v>52</v>
      </c>
      <c r="O793" s="24">
        <f t="shared" si="67"/>
        <v>0</v>
      </c>
      <c r="P793" s="3"/>
      <c r="Q793" s="3"/>
      <c r="R793" s="3"/>
      <c r="S793" s="5"/>
      <c r="T793" s="3"/>
      <c r="U793" s="3"/>
      <c r="V793" s="6"/>
      <c r="W793" s="6"/>
      <c r="X793" s="6"/>
    </row>
    <row r="794" spans="8:24" ht="15.75" customHeight="1" x14ac:dyDescent="0.3">
      <c r="H794" s="29" t="e">
        <f>G794/(J793+$B$3)*100</f>
        <v>#VALUE!</v>
      </c>
      <c r="I794" s="2"/>
      <c r="J794" s="2" t="str">
        <f t="shared" si="63"/>
        <v/>
      </c>
      <c r="K794" s="2">
        <f>IF(J794&lt;MAX($J$14:$J794),J794-MAX($J$14:$J794),0)</f>
        <v>0</v>
      </c>
      <c r="L794" s="9" t="e">
        <f t="shared" si="64"/>
        <v>#VALUE!</v>
      </c>
      <c r="M794" s="3">
        <f t="shared" si="65"/>
        <v>52</v>
      </c>
      <c r="N794" s="3">
        <f t="shared" si="66"/>
        <v>52</v>
      </c>
      <c r="O794" s="24">
        <f t="shared" si="67"/>
        <v>0</v>
      </c>
      <c r="P794" s="3"/>
      <c r="Q794" s="3"/>
      <c r="R794" s="3"/>
      <c r="S794" s="5"/>
      <c r="T794" s="3"/>
      <c r="U794" s="3"/>
      <c r="V794" s="6"/>
      <c r="W794" s="6"/>
      <c r="X794" s="6"/>
    </row>
    <row r="795" spans="8:24" ht="15.75" customHeight="1" x14ac:dyDescent="0.3">
      <c r="H795" s="29" t="e">
        <f>G795/(J794+$B$3)*100</f>
        <v>#VALUE!</v>
      </c>
      <c r="I795" s="2"/>
      <c r="J795" s="2" t="str">
        <f t="shared" si="63"/>
        <v/>
      </c>
      <c r="K795" s="2">
        <f>IF(J795&lt;MAX($J$14:$J795),J795-MAX($J$14:$J795),0)</f>
        <v>0</v>
      </c>
      <c r="L795" s="9" t="e">
        <f t="shared" si="64"/>
        <v>#VALUE!</v>
      </c>
      <c r="M795" s="3">
        <f t="shared" si="65"/>
        <v>52</v>
      </c>
      <c r="N795" s="3">
        <f t="shared" si="66"/>
        <v>52</v>
      </c>
      <c r="O795" s="24">
        <f t="shared" si="67"/>
        <v>0</v>
      </c>
      <c r="P795" s="3"/>
      <c r="Q795" s="3"/>
      <c r="R795" s="3"/>
      <c r="S795" s="5"/>
      <c r="T795" s="3"/>
      <c r="U795" s="3"/>
      <c r="V795" s="6"/>
      <c r="W795" s="6"/>
      <c r="X795" s="6"/>
    </row>
    <row r="796" spans="8:24" ht="15.75" customHeight="1" x14ac:dyDescent="0.3">
      <c r="H796" s="29" t="e">
        <f>G796/(J794+$B$3)*100</f>
        <v>#VALUE!</v>
      </c>
      <c r="I796" s="2"/>
      <c r="J796" s="2" t="str">
        <f t="shared" si="63"/>
        <v/>
      </c>
      <c r="K796" s="2">
        <f>IF(J796&lt;MAX($J$14:$J796),J796-MAX($J$14:$J796),0)</f>
        <v>0</v>
      </c>
      <c r="L796" s="9" t="e">
        <f t="shared" si="64"/>
        <v>#VALUE!</v>
      </c>
      <c r="M796" s="3">
        <f t="shared" si="65"/>
        <v>52</v>
      </c>
      <c r="N796" s="3">
        <f t="shared" si="66"/>
        <v>52</v>
      </c>
      <c r="O796" s="24">
        <f t="shared" si="67"/>
        <v>0</v>
      </c>
      <c r="P796" s="3"/>
      <c r="Q796" s="3"/>
      <c r="R796" s="3"/>
      <c r="S796" s="5"/>
      <c r="T796" s="3"/>
      <c r="U796" s="3"/>
      <c r="V796" s="6"/>
      <c r="W796" s="6"/>
      <c r="X796" s="6"/>
    </row>
    <row r="797" spans="8:24" ht="15.75" customHeight="1" x14ac:dyDescent="0.3">
      <c r="H797" s="29" t="e">
        <f>G797/(J796+$B$3)*100</f>
        <v>#VALUE!</v>
      </c>
      <c r="I797" s="2"/>
      <c r="J797" s="2" t="str">
        <f t="shared" si="63"/>
        <v/>
      </c>
      <c r="K797" s="2">
        <f>IF(J797&lt;MAX($J$14:$J797),J797-MAX($J$14:$J797),0)</f>
        <v>0</v>
      </c>
      <c r="L797" s="9" t="e">
        <f t="shared" si="64"/>
        <v>#VALUE!</v>
      </c>
      <c r="M797" s="3">
        <f t="shared" si="65"/>
        <v>52</v>
      </c>
      <c r="N797" s="3">
        <f t="shared" si="66"/>
        <v>52</v>
      </c>
      <c r="O797" s="24">
        <f t="shared" si="67"/>
        <v>0</v>
      </c>
      <c r="P797" s="3"/>
      <c r="Q797" s="3"/>
      <c r="R797" s="3"/>
      <c r="S797" s="5"/>
      <c r="T797" s="3"/>
      <c r="U797" s="3"/>
      <c r="V797" s="6"/>
      <c r="W797" s="6"/>
      <c r="X797" s="6"/>
    </row>
    <row r="798" spans="8:24" ht="15.75" customHeight="1" x14ac:dyDescent="0.3">
      <c r="H798" s="29" t="e">
        <f>G798/(J797+$B$3)*100</f>
        <v>#VALUE!</v>
      </c>
      <c r="I798" s="2"/>
      <c r="J798" s="2" t="str">
        <f t="shared" si="63"/>
        <v/>
      </c>
      <c r="K798" s="2">
        <f>IF(J798&lt;MAX($J$14:$J798),J798-MAX($J$14:$J798),0)</f>
        <v>0</v>
      </c>
      <c r="L798" s="9" t="e">
        <f t="shared" si="64"/>
        <v>#VALUE!</v>
      </c>
      <c r="M798" s="3">
        <f t="shared" si="65"/>
        <v>52</v>
      </c>
      <c r="N798" s="3">
        <f t="shared" si="66"/>
        <v>52</v>
      </c>
      <c r="O798" s="24">
        <f t="shared" si="67"/>
        <v>0</v>
      </c>
      <c r="P798" s="3"/>
      <c r="Q798" s="3"/>
      <c r="R798" s="3"/>
      <c r="S798" s="5"/>
      <c r="T798" s="3"/>
      <c r="U798" s="3"/>
      <c r="V798" s="6"/>
      <c r="W798" s="6"/>
      <c r="X798" s="6"/>
    </row>
    <row r="799" spans="8:24" ht="15.75" customHeight="1" x14ac:dyDescent="0.3">
      <c r="H799" s="29" t="e">
        <f>G799/(J798+$B$3)*100</f>
        <v>#VALUE!</v>
      </c>
      <c r="I799" s="2"/>
      <c r="J799" s="2" t="str">
        <f t="shared" si="63"/>
        <v/>
      </c>
      <c r="K799" s="2">
        <f>IF(J799&lt;MAX($J$14:$J799),J799-MAX($J$14:$J799),0)</f>
        <v>0</v>
      </c>
      <c r="L799" s="9" t="e">
        <f t="shared" si="64"/>
        <v>#VALUE!</v>
      </c>
      <c r="M799" s="3">
        <f t="shared" si="65"/>
        <v>52</v>
      </c>
      <c r="N799" s="3">
        <f t="shared" si="66"/>
        <v>52</v>
      </c>
      <c r="O799" s="24">
        <f t="shared" si="67"/>
        <v>0</v>
      </c>
      <c r="P799" s="3"/>
      <c r="Q799" s="3"/>
      <c r="R799" s="3"/>
      <c r="S799" s="5"/>
      <c r="T799" s="3"/>
      <c r="U799" s="3"/>
      <c r="V799" s="6"/>
      <c r="W799" s="6"/>
      <c r="X799" s="6"/>
    </row>
    <row r="800" spans="8:24" ht="15.75" customHeight="1" x14ac:dyDescent="0.3">
      <c r="H800" s="29" t="e">
        <f>G800/(J798+$B$3)*100</f>
        <v>#VALUE!</v>
      </c>
      <c r="I800" s="2"/>
      <c r="J800" s="2" t="str">
        <f t="shared" si="63"/>
        <v/>
      </c>
      <c r="K800" s="2">
        <f>IF(J800&lt;MAX($J$14:$J800),J800-MAX($J$14:$J800),0)</f>
        <v>0</v>
      </c>
      <c r="L800" s="9" t="e">
        <f t="shared" si="64"/>
        <v>#VALUE!</v>
      </c>
      <c r="M800" s="3">
        <f t="shared" si="65"/>
        <v>52</v>
      </c>
      <c r="N800" s="3">
        <f t="shared" si="66"/>
        <v>52</v>
      </c>
      <c r="O800" s="24">
        <f t="shared" si="67"/>
        <v>0</v>
      </c>
      <c r="P800" s="3"/>
      <c r="Q800" s="3"/>
      <c r="R800" s="3"/>
      <c r="S800" s="5"/>
      <c r="T800" s="3"/>
      <c r="U800" s="3"/>
      <c r="V800" s="6"/>
      <c r="W800" s="6"/>
      <c r="X800" s="6"/>
    </row>
    <row r="801" spans="8:24" ht="15.75" customHeight="1" x14ac:dyDescent="0.3">
      <c r="H801" s="29" t="e">
        <f>G801/(J800+$B$3)*100</f>
        <v>#VALUE!</v>
      </c>
      <c r="I801" s="2"/>
      <c r="J801" s="2" t="str">
        <f t="shared" si="63"/>
        <v/>
      </c>
      <c r="K801" s="2">
        <f>IF(J801&lt;MAX($J$14:$J801),J801-MAX($J$14:$J801),0)</f>
        <v>0</v>
      </c>
      <c r="L801" s="9" t="e">
        <f t="shared" si="64"/>
        <v>#VALUE!</v>
      </c>
      <c r="M801" s="3">
        <f t="shared" si="65"/>
        <v>52</v>
      </c>
      <c r="N801" s="3">
        <f t="shared" si="66"/>
        <v>52</v>
      </c>
      <c r="O801" s="24">
        <f t="shared" si="67"/>
        <v>0</v>
      </c>
      <c r="P801" s="3"/>
      <c r="Q801" s="3"/>
      <c r="R801" s="3"/>
      <c r="S801" s="5"/>
      <c r="T801" s="3"/>
      <c r="U801" s="3"/>
      <c r="V801" s="6"/>
      <c r="W801" s="6"/>
      <c r="X801" s="6"/>
    </row>
    <row r="802" spans="8:24" ht="15.75" customHeight="1" x14ac:dyDescent="0.3">
      <c r="H802" s="29" t="e">
        <f>G802/(J801+$B$3)*100</f>
        <v>#VALUE!</v>
      </c>
      <c r="I802" s="2"/>
      <c r="J802" s="2" t="str">
        <f t="shared" si="63"/>
        <v/>
      </c>
      <c r="K802" s="2">
        <f>IF(J802&lt;MAX($J$14:$J802),J802-MAX($J$14:$J802),0)</f>
        <v>0</v>
      </c>
      <c r="L802" s="9" t="e">
        <f t="shared" si="64"/>
        <v>#VALUE!</v>
      </c>
      <c r="M802" s="3">
        <f t="shared" si="65"/>
        <v>52</v>
      </c>
      <c r="N802" s="3">
        <f t="shared" si="66"/>
        <v>52</v>
      </c>
      <c r="O802" s="24">
        <f t="shared" si="67"/>
        <v>0</v>
      </c>
      <c r="P802" s="3"/>
      <c r="Q802" s="3"/>
      <c r="R802" s="3"/>
      <c r="S802" s="5"/>
      <c r="T802" s="3"/>
      <c r="U802" s="3"/>
      <c r="V802" s="6"/>
      <c r="W802" s="6"/>
      <c r="X802" s="6"/>
    </row>
    <row r="803" spans="8:24" ht="15.75" customHeight="1" x14ac:dyDescent="0.3">
      <c r="H803" s="29" t="e">
        <f>G803/(J802+$B$3)*100</f>
        <v>#VALUE!</v>
      </c>
      <c r="I803" s="2"/>
      <c r="J803" s="2" t="str">
        <f t="shared" si="63"/>
        <v/>
      </c>
      <c r="K803" s="2">
        <f>IF(J803&lt;MAX($J$14:$J803),J803-MAX($J$14:$J803),0)</f>
        <v>0</v>
      </c>
      <c r="L803" s="9" t="e">
        <f t="shared" si="64"/>
        <v>#VALUE!</v>
      </c>
      <c r="M803" s="3">
        <f t="shared" si="65"/>
        <v>52</v>
      </c>
      <c r="N803" s="3">
        <f t="shared" si="66"/>
        <v>52</v>
      </c>
      <c r="O803" s="24">
        <f t="shared" si="67"/>
        <v>0</v>
      </c>
      <c r="P803" s="3"/>
      <c r="Q803" s="3"/>
      <c r="R803" s="3"/>
      <c r="S803" s="5"/>
      <c r="T803" s="3"/>
      <c r="U803" s="3"/>
      <c r="V803" s="6"/>
      <c r="W803" s="6"/>
      <c r="X803" s="6"/>
    </row>
    <row r="804" spans="8:24" ht="15.75" customHeight="1" x14ac:dyDescent="0.3">
      <c r="H804" s="29" t="e">
        <f>G804/(J802+$B$3)*100</f>
        <v>#VALUE!</v>
      </c>
      <c r="I804" s="2"/>
      <c r="J804" s="2" t="str">
        <f t="shared" si="63"/>
        <v/>
      </c>
      <c r="K804" s="2">
        <f>IF(J804&lt;MAX($J$14:$J804),J804-MAX($J$14:$J804),0)</f>
        <v>0</v>
      </c>
      <c r="L804" s="9" t="e">
        <f t="shared" si="64"/>
        <v>#VALUE!</v>
      </c>
      <c r="M804" s="3">
        <f t="shared" si="65"/>
        <v>52</v>
      </c>
      <c r="N804" s="3">
        <f t="shared" si="66"/>
        <v>52</v>
      </c>
      <c r="O804" s="24">
        <f t="shared" si="67"/>
        <v>0</v>
      </c>
      <c r="P804" s="3"/>
      <c r="Q804" s="3"/>
      <c r="R804" s="3"/>
      <c r="S804" s="5"/>
      <c r="T804" s="3"/>
      <c r="U804" s="3"/>
      <c r="V804" s="6"/>
      <c r="W804" s="6"/>
      <c r="X804" s="6"/>
    </row>
    <row r="805" spans="8:24" ht="15.75" customHeight="1" x14ac:dyDescent="0.3">
      <c r="H805" s="29" t="e">
        <f>G805/(J804+$B$3)*100</f>
        <v>#VALUE!</v>
      </c>
      <c r="I805" s="2"/>
      <c r="J805" s="2" t="str">
        <f t="shared" si="63"/>
        <v/>
      </c>
      <c r="K805" s="2">
        <f>IF(J805&lt;MAX($J$14:$J805),J805-MAX($J$14:$J805),0)</f>
        <v>0</v>
      </c>
      <c r="L805" s="9" t="e">
        <f t="shared" si="64"/>
        <v>#VALUE!</v>
      </c>
      <c r="M805" s="3">
        <f t="shared" si="65"/>
        <v>52</v>
      </c>
      <c r="N805" s="3">
        <f t="shared" si="66"/>
        <v>52</v>
      </c>
      <c r="O805" s="24">
        <f t="shared" si="67"/>
        <v>0</v>
      </c>
      <c r="P805" s="3"/>
      <c r="Q805" s="3"/>
      <c r="R805" s="3"/>
      <c r="S805" s="5"/>
      <c r="T805" s="3"/>
      <c r="U805" s="3"/>
      <c r="V805" s="6"/>
      <c r="W805" s="6"/>
      <c r="X805" s="6"/>
    </row>
    <row r="806" spans="8:24" ht="15.75" customHeight="1" x14ac:dyDescent="0.3">
      <c r="H806" s="29" t="e">
        <f>G806/(J805+$B$3)*100</f>
        <v>#VALUE!</v>
      </c>
      <c r="I806" s="2"/>
      <c r="J806" s="2" t="str">
        <f t="shared" si="63"/>
        <v/>
      </c>
      <c r="K806" s="2">
        <f>IF(J806&lt;MAX($J$14:$J806),J806-MAX($J$14:$J806),0)</f>
        <v>0</v>
      </c>
      <c r="L806" s="9" t="e">
        <f t="shared" si="64"/>
        <v>#VALUE!</v>
      </c>
      <c r="M806" s="3">
        <f t="shared" si="65"/>
        <v>52</v>
      </c>
      <c r="N806" s="3">
        <f t="shared" si="66"/>
        <v>52</v>
      </c>
      <c r="O806" s="24">
        <f t="shared" si="67"/>
        <v>0</v>
      </c>
      <c r="P806" s="3"/>
      <c r="Q806" s="3"/>
      <c r="R806" s="3"/>
      <c r="S806" s="5"/>
      <c r="T806" s="3"/>
      <c r="U806" s="3"/>
      <c r="V806" s="6"/>
      <c r="W806" s="6"/>
      <c r="X806" s="6"/>
    </row>
    <row r="807" spans="8:24" ht="15.75" customHeight="1" x14ac:dyDescent="0.3">
      <c r="H807" s="29" t="e">
        <f>G807/(J806+$B$3)*100</f>
        <v>#VALUE!</v>
      </c>
      <c r="I807" s="2"/>
      <c r="J807" s="2" t="str">
        <f t="shared" si="63"/>
        <v/>
      </c>
      <c r="K807" s="2">
        <f>IF(J807&lt;MAX($J$14:$J807),J807-MAX($J$14:$J807),0)</f>
        <v>0</v>
      </c>
      <c r="L807" s="9" t="e">
        <f t="shared" si="64"/>
        <v>#VALUE!</v>
      </c>
      <c r="M807" s="3">
        <f t="shared" si="65"/>
        <v>52</v>
      </c>
      <c r="N807" s="3">
        <f t="shared" si="66"/>
        <v>52</v>
      </c>
      <c r="O807" s="24">
        <f t="shared" si="67"/>
        <v>0</v>
      </c>
      <c r="P807" s="3"/>
      <c r="Q807" s="3"/>
      <c r="R807" s="3"/>
      <c r="S807" s="5"/>
      <c r="T807" s="3"/>
      <c r="U807" s="3"/>
      <c r="V807" s="6"/>
      <c r="W807" s="6"/>
      <c r="X807" s="6"/>
    </row>
    <row r="808" spans="8:24" ht="15.75" customHeight="1" x14ac:dyDescent="0.3">
      <c r="H808" s="29" t="e">
        <f>G808/(J806+$B$3)*100</f>
        <v>#VALUE!</v>
      </c>
      <c r="I808" s="2"/>
      <c r="J808" s="2" t="str">
        <f t="shared" si="63"/>
        <v/>
      </c>
      <c r="K808" s="2">
        <f>IF(J808&lt;MAX($J$14:$J808),J808-MAX($J$14:$J808),0)</f>
        <v>0</v>
      </c>
      <c r="L808" s="9" t="e">
        <f t="shared" si="64"/>
        <v>#VALUE!</v>
      </c>
      <c r="M808" s="3">
        <f t="shared" si="65"/>
        <v>52</v>
      </c>
      <c r="N808" s="3">
        <f t="shared" si="66"/>
        <v>52</v>
      </c>
      <c r="O808" s="24">
        <f t="shared" si="67"/>
        <v>0</v>
      </c>
      <c r="P808" s="3"/>
      <c r="Q808" s="3"/>
      <c r="R808" s="3"/>
      <c r="S808" s="5"/>
      <c r="T808" s="3"/>
      <c r="U808" s="3"/>
      <c r="V808" s="6"/>
      <c r="W808" s="6"/>
      <c r="X808" s="6"/>
    </row>
    <row r="809" spans="8:24" ht="15.75" customHeight="1" x14ac:dyDescent="0.3">
      <c r="H809" s="29" t="e">
        <f>G809/(J808+$B$3)*100</f>
        <v>#VALUE!</v>
      </c>
      <c r="I809" s="2"/>
      <c r="J809" s="2" t="str">
        <f t="shared" si="63"/>
        <v/>
      </c>
      <c r="K809" s="2">
        <f>IF(J809&lt;MAX($J$14:$J809),J809-MAX($J$14:$J809),0)</f>
        <v>0</v>
      </c>
      <c r="L809" s="9" t="e">
        <f t="shared" si="64"/>
        <v>#VALUE!</v>
      </c>
      <c r="M809" s="3">
        <f t="shared" si="65"/>
        <v>52</v>
      </c>
      <c r="N809" s="3">
        <f t="shared" si="66"/>
        <v>52</v>
      </c>
      <c r="O809" s="24">
        <f t="shared" si="67"/>
        <v>0</v>
      </c>
      <c r="P809" s="3"/>
      <c r="Q809" s="3"/>
      <c r="R809" s="3"/>
      <c r="S809" s="5"/>
      <c r="T809" s="3"/>
      <c r="U809" s="3"/>
      <c r="V809" s="6"/>
      <c r="W809" s="6"/>
      <c r="X809" s="6"/>
    </row>
    <row r="810" spans="8:24" ht="15.75" customHeight="1" x14ac:dyDescent="0.3">
      <c r="H810" s="29" t="e">
        <f>G810/(J809+$B$3)*100</f>
        <v>#VALUE!</v>
      </c>
      <c r="I810" s="2"/>
      <c r="J810" s="2" t="str">
        <f t="shared" si="63"/>
        <v/>
      </c>
      <c r="K810" s="2">
        <f>IF(J810&lt;MAX($J$14:$J810),J810-MAX($J$14:$J810),0)</f>
        <v>0</v>
      </c>
      <c r="L810" s="9" t="e">
        <f t="shared" si="64"/>
        <v>#VALUE!</v>
      </c>
      <c r="M810" s="3">
        <f t="shared" si="65"/>
        <v>52</v>
      </c>
      <c r="N810" s="3">
        <f t="shared" si="66"/>
        <v>52</v>
      </c>
      <c r="O810" s="24">
        <f t="shared" si="67"/>
        <v>0</v>
      </c>
      <c r="P810" s="3"/>
      <c r="Q810" s="3"/>
      <c r="R810" s="3"/>
      <c r="S810" s="5"/>
      <c r="T810" s="3"/>
      <c r="U810" s="3"/>
      <c r="V810" s="6"/>
      <c r="W810" s="6"/>
      <c r="X810" s="6"/>
    </row>
    <row r="811" spans="8:24" ht="15.75" customHeight="1" x14ac:dyDescent="0.3">
      <c r="H811" s="29" t="e">
        <f>G811/(J810+$B$3)*100</f>
        <v>#VALUE!</v>
      </c>
      <c r="I811" s="2"/>
      <c r="J811" s="2" t="str">
        <f t="shared" si="63"/>
        <v/>
      </c>
      <c r="K811" s="2">
        <f>IF(J811&lt;MAX($J$14:$J811),J811-MAX($J$14:$J811),0)</f>
        <v>0</v>
      </c>
      <c r="L811" s="9" t="e">
        <f t="shared" si="64"/>
        <v>#VALUE!</v>
      </c>
      <c r="M811" s="3">
        <f t="shared" si="65"/>
        <v>52</v>
      </c>
      <c r="N811" s="3">
        <f t="shared" si="66"/>
        <v>52</v>
      </c>
      <c r="O811" s="24">
        <f t="shared" si="67"/>
        <v>0</v>
      </c>
      <c r="P811" s="3"/>
      <c r="Q811" s="3"/>
      <c r="R811" s="3"/>
      <c r="S811" s="5"/>
      <c r="T811" s="3"/>
      <c r="U811" s="3"/>
      <c r="V811" s="6"/>
      <c r="W811" s="6"/>
      <c r="X811" s="6"/>
    </row>
    <row r="812" spans="8:24" ht="15.75" customHeight="1" x14ac:dyDescent="0.3">
      <c r="H812" s="29" t="e">
        <f>G812/(J810+$B$3)*100</f>
        <v>#VALUE!</v>
      </c>
      <c r="I812" s="2"/>
      <c r="J812" s="2" t="str">
        <f t="shared" si="63"/>
        <v/>
      </c>
      <c r="K812" s="2">
        <f>IF(J812&lt;MAX($J$14:$J812),J812-MAX($J$14:$J812),0)</f>
        <v>0</v>
      </c>
      <c r="L812" s="9" t="e">
        <f t="shared" si="64"/>
        <v>#VALUE!</v>
      </c>
      <c r="M812" s="3">
        <f t="shared" si="65"/>
        <v>52</v>
      </c>
      <c r="N812" s="3">
        <f t="shared" si="66"/>
        <v>52</v>
      </c>
      <c r="O812" s="24">
        <f t="shared" si="67"/>
        <v>0</v>
      </c>
      <c r="P812" s="3"/>
      <c r="Q812" s="3"/>
      <c r="R812" s="3"/>
      <c r="S812" s="5"/>
      <c r="T812" s="3"/>
      <c r="U812" s="3"/>
      <c r="V812" s="6"/>
      <c r="W812" s="6"/>
      <c r="X812" s="6"/>
    </row>
    <row r="813" spans="8:24" ht="15.75" customHeight="1" x14ac:dyDescent="0.3">
      <c r="H813" s="29" t="e">
        <f>G813/(J812+$B$3)*100</f>
        <v>#VALUE!</v>
      </c>
      <c r="I813" s="2"/>
      <c r="J813" s="2" t="str">
        <f t="shared" si="63"/>
        <v/>
      </c>
      <c r="K813" s="2">
        <f>IF(J813&lt;MAX($J$14:$J813),J813-MAX($J$14:$J813),0)</f>
        <v>0</v>
      </c>
      <c r="L813" s="9" t="e">
        <f t="shared" si="64"/>
        <v>#VALUE!</v>
      </c>
      <c r="M813" s="3">
        <f t="shared" si="65"/>
        <v>52</v>
      </c>
      <c r="N813" s="3">
        <f t="shared" si="66"/>
        <v>52</v>
      </c>
      <c r="O813" s="24">
        <f t="shared" si="67"/>
        <v>0</v>
      </c>
      <c r="P813" s="3"/>
      <c r="Q813" s="3"/>
      <c r="R813" s="3"/>
      <c r="S813" s="5"/>
      <c r="T813" s="3"/>
      <c r="U813" s="3"/>
      <c r="V813" s="6"/>
      <c r="W813" s="6"/>
      <c r="X813" s="6"/>
    </row>
    <row r="814" spans="8:24" ht="15.75" customHeight="1" x14ac:dyDescent="0.3">
      <c r="H814" s="29" t="e">
        <f>G814/(J813+$B$3)*100</f>
        <v>#VALUE!</v>
      </c>
      <c r="I814" s="2"/>
      <c r="J814" s="2" t="str">
        <f t="shared" si="63"/>
        <v/>
      </c>
      <c r="K814" s="2">
        <f>IF(J814&lt;MAX($J$14:$J814),J814-MAX($J$14:$J814),0)</f>
        <v>0</v>
      </c>
      <c r="L814" s="9" t="e">
        <f t="shared" si="64"/>
        <v>#VALUE!</v>
      </c>
      <c r="M814" s="3">
        <f t="shared" si="65"/>
        <v>52</v>
      </c>
      <c r="N814" s="3">
        <f t="shared" si="66"/>
        <v>52</v>
      </c>
      <c r="O814" s="24">
        <f t="shared" si="67"/>
        <v>0</v>
      </c>
      <c r="P814" s="3"/>
      <c r="Q814" s="3"/>
      <c r="R814" s="3"/>
      <c r="S814" s="5"/>
      <c r="T814" s="3"/>
      <c r="U814" s="3"/>
      <c r="V814" s="6"/>
      <c r="W814" s="6"/>
      <c r="X814" s="6"/>
    </row>
    <row r="815" spans="8:24" ht="15.75" customHeight="1" x14ac:dyDescent="0.3">
      <c r="H815" s="29" t="e">
        <f>G815/(J814+$B$3)*100</f>
        <v>#VALUE!</v>
      </c>
      <c r="I815" s="2"/>
      <c r="J815" s="2" t="str">
        <f t="shared" si="63"/>
        <v/>
      </c>
      <c r="K815" s="2">
        <f>IF(J815&lt;MAX($J$14:$J815),J815-MAX($J$14:$J815),0)</f>
        <v>0</v>
      </c>
      <c r="L815" s="9" t="e">
        <f t="shared" si="64"/>
        <v>#VALUE!</v>
      </c>
      <c r="M815" s="3">
        <f t="shared" si="65"/>
        <v>52</v>
      </c>
      <c r="N815" s="3">
        <f t="shared" si="66"/>
        <v>52</v>
      </c>
      <c r="O815" s="24">
        <f t="shared" si="67"/>
        <v>0</v>
      </c>
      <c r="P815" s="3"/>
      <c r="Q815" s="3"/>
      <c r="R815" s="3"/>
      <c r="S815" s="5"/>
      <c r="T815" s="3"/>
      <c r="U815" s="3"/>
      <c r="V815" s="6"/>
      <c r="W815" s="6"/>
      <c r="X815" s="6"/>
    </row>
    <row r="816" spans="8:24" ht="15.75" customHeight="1" x14ac:dyDescent="0.3">
      <c r="H816" s="29" t="e">
        <f>G816/(J814+$B$3)*100</f>
        <v>#VALUE!</v>
      </c>
      <c r="I816" s="2"/>
      <c r="J816" s="2" t="str">
        <f t="shared" si="63"/>
        <v/>
      </c>
      <c r="K816" s="2">
        <f>IF(J816&lt;MAX($J$14:$J816),J816-MAX($J$14:$J816),0)</f>
        <v>0</v>
      </c>
      <c r="L816" s="9" t="e">
        <f t="shared" si="64"/>
        <v>#VALUE!</v>
      </c>
      <c r="M816" s="3">
        <f t="shared" si="65"/>
        <v>52</v>
      </c>
      <c r="N816" s="3">
        <f t="shared" si="66"/>
        <v>52</v>
      </c>
      <c r="O816" s="24">
        <f t="shared" si="67"/>
        <v>0</v>
      </c>
      <c r="P816" s="3"/>
      <c r="Q816" s="3"/>
      <c r="R816" s="3"/>
      <c r="S816" s="5"/>
      <c r="T816" s="3"/>
      <c r="U816" s="3"/>
      <c r="V816" s="6"/>
      <c r="W816" s="6"/>
      <c r="X816" s="6"/>
    </row>
    <row r="817" spans="8:24" ht="15.75" customHeight="1" x14ac:dyDescent="0.3">
      <c r="H817" s="29" t="e">
        <f>G817/(J816+$B$3)*100</f>
        <v>#VALUE!</v>
      </c>
      <c r="I817" s="2"/>
      <c r="J817" s="2" t="str">
        <f t="shared" si="63"/>
        <v/>
      </c>
      <c r="K817" s="2">
        <f>IF(J817&lt;MAX($J$14:$J817),J817-MAX($J$14:$J817),0)</f>
        <v>0</v>
      </c>
      <c r="L817" s="9" t="e">
        <f t="shared" si="64"/>
        <v>#VALUE!</v>
      </c>
      <c r="M817" s="3">
        <f t="shared" si="65"/>
        <v>52</v>
      </c>
      <c r="N817" s="3">
        <f t="shared" si="66"/>
        <v>52</v>
      </c>
      <c r="O817" s="24">
        <f t="shared" si="67"/>
        <v>0</v>
      </c>
      <c r="P817" s="3"/>
      <c r="Q817" s="3"/>
      <c r="R817" s="3"/>
      <c r="S817" s="5"/>
      <c r="T817" s="3"/>
      <c r="U817" s="3"/>
      <c r="V817" s="6"/>
      <c r="W817" s="6"/>
      <c r="X817" s="6"/>
    </row>
    <row r="818" spans="8:24" ht="15.75" customHeight="1" x14ac:dyDescent="0.3">
      <c r="H818" s="29" t="e">
        <f>G818/(J817+$B$3)*100</f>
        <v>#VALUE!</v>
      </c>
      <c r="I818" s="2"/>
      <c r="J818" s="2" t="str">
        <f t="shared" si="63"/>
        <v/>
      </c>
      <c r="K818" s="2">
        <f>IF(J818&lt;MAX($J$14:$J818),J818-MAX($J$14:$J818),0)</f>
        <v>0</v>
      </c>
      <c r="L818" s="9" t="e">
        <f t="shared" si="64"/>
        <v>#VALUE!</v>
      </c>
      <c r="M818" s="3">
        <f t="shared" si="65"/>
        <v>52</v>
      </c>
      <c r="N818" s="3">
        <f t="shared" si="66"/>
        <v>52</v>
      </c>
      <c r="O818" s="24">
        <f t="shared" si="67"/>
        <v>0</v>
      </c>
      <c r="P818" s="3"/>
      <c r="Q818" s="3"/>
      <c r="R818" s="3"/>
      <c r="S818" s="5"/>
      <c r="T818" s="3"/>
      <c r="U818" s="3"/>
      <c r="V818" s="6"/>
      <c r="W818" s="6"/>
      <c r="X818" s="6"/>
    </row>
    <row r="819" spans="8:24" ht="15.75" customHeight="1" x14ac:dyDescent="0.3">
      <c r="H819" s="29" t="e">
        <f>G819/(J818+$B$3)*100</f>
        <v>#VALUE!</v>
      </c>
      <c r="I819" s="2"/>
      <c r="J819" s="2" t="str">
        <f t="shared" si="63"/>
        <v/>
      </c>
      <c r="K819" s="2">
        <f>IF(J819&lt;MAX($J$14:$J819),J819-MAX($J$14:$J819),0)</f>
        <v>0</v>
      </c>
      <c r="L819" s="9" t="e">
        <f t="shared" si="64"/>
        <v>#VALUE!</v>
      </c>
      <c r="M819" s="3">
        <f t="shared" si="65"/>
        <v>52</v>
      </c>
      <c r="N819" s="3">
        <f t="shared" si="66"/>
        <v>52</v>
      </c>
      <c r="O819" s="24">
        <f t="shared" si="67"/>
        <v>0</v>
      </c>
      <c r="P819" s="3"/>
      <c r="Q819" s="3"/>
      <c r="R819" s="3"/>
      <c r="S819" s="5"/>
      <c r="T819" s="3"/>
      <c r="U819" s="3"/>
      <c r="V819" s="6"/>
      <c r="W819" s="6"/>
      <c r="X819" s="6"/>
    </row>
    <row r="820" spans="8:24" ht="15.75" customHeight="1" x14ac:dyDescent="0.3">
      <c r="H820" s="29" t="e">
        <f>G820/(J818+$B$3)*100</f>
        <v>#VALUE!</v>
      </c>
      <c r="I820" s="2"/>
      <c r="J820" s="2" t="str">
        <f t="shared" si="63"/>
        <v/>
      </c>
      <c r="K820" s="2">
        <f>IF(J820&lt;MAX($J$14:$J820),J820-MAX($J$14:$J820),0)</f>
        <v>0</v>
      </c>
      <c r="L820" s="9" t="e">
        <f t="shared" si="64"/>
        <v>#VALUE!</v>
      </c>
      <c r="M820" s="3">
        <f t="shared" si="65"/>
        <v>52</v>
      </c>
      <c r="N820" s="3">
        <f t="shared" si="66"/>
        <v>52</v>
      </c>
      <c r="O820" s="24">
        <f t="shared" si="67"/>
        <v>0</v>
      </c>
      <c r="P820" s="3"/>
      <c r="Q820" s="3"/>
      <c r="R820" s="3"/>
      <c r="S820" s="5"/>
      <c r="T820" s="3"/>
      <c r="U820" s="3"/>
      <c r="V820" s="6"/>
      <c r="W820" s="6"/>
      <c r="X820" s="6"/>
    </row>
    <row r="821" spans="8:24" ht="15.75" customHeight="1" x14ac:dyDescent="0.3">
      <c r="H821" s="29" t="e">
        <f>G821/(J820+$B$3)*100</f>
        <v>#VALUE!</v>
      </c>
      <c r="I821" s="2"/>
      <c r="J821" s="2" t="str">
        <f t="shared" si="63"/>
        <v/>
      </c>
      <c r="K821" s="2">
        <f>IF(J821&lt;MAX($J$14:$J821),J821-MAX($J$14:$J821),0)</f>
        <v>0</v>
      </c>
      <c r="L821" s="9" t="e">
        <f t="shared" si="64"/>
        <v>#VALUE!</v>
      </c>
      <c r="M821" s="3">
        <f t="shared" si="65"/>
        <v>52</v>
      </c>
      <c r="N821" s="3">
        <f t="shared" si="66"/>
        <v>52</v>
      </c>
      <c r="O821" s="24">
        <f t="shared" si="67"/>
        <v>0</v>
      </c>
      <c r="P821" s="3"/>
      <c r="Q821" s="3"/>
      <c r="R821" s="3"/>
      <c r="S821" s="5"/>
      <c r="T821" s="3"/>
      <c r="U821" s="3"/>
      <c r="V821" s="6"/>
      <c r="W821" s="6"/>
      <c r="X821" s="6"/>
    </row>
    <row r="822" spans="8:24" ht="15.75" customHeight="1" x14ac:dyDescent="0.3">
      <c r="H822" s="29" t="e">
        <f>G822/(J821+$B$3)*100</f>
        <v>#VALUE!</v>
      </c>
      <c r="I822" s="2"/>
      <c r="J822" s="2" t="str">
        <f t="shared" si="63"/>
        <v/>
      </c>
      <c r="K822" s="2">
        <f>IF(J822&lt;MAX($J$14:$J822),J822-MAX($J$14:$J822),0)</f>
        <v>0</v>
      </c>
      <c r="L822" s="9" t="e">
        <f t="shared" si="64"/>
        <v>#VALUE!</v>
      </c>
      <c r="M822" s="3">
        <f t="shared" si="65"/>
        <v>52</v>
      </c>
      <c r="N822" s="3">
        <f t="shared" si="66"/>
        <v>52</v>
      </c>
      <c r="O822" s="24">
        <f t="shared" si="67"/>
        <v>0</v>
      </c>
      <c r="P822" s="3"/>
      <c r="Q822" s="3"/>
      <c r="R822" s="3"/>
      <c r="S822" s="5"/>
      <c r="T822" s="3"/>
      <c r="U822" s="3"/>
      <c r="V822" s="6"/>
      <c r="W822" s="6"/>
      <c r="X822" s="6"/>
    </row>
    <row r="823" spans="8:24" ht="15.75" customHeight="1" x14ac:dyDescent="0.3">
      <c r="H823" s="29" t="e">
        <f>G823/(J822+$B$3)*100</f>
        <v>#VALUE!</v>
      </c>
      <c r="I823" s="2"/>
      <c r="J823" s="2" t="str">
        <f t="shared" si="63"/>
        <v/>
      </c>
      <c r="K823" s="2">
        <f>IF(J823&lt;MAX($J$14:$J823),J823-MAX($J$14:$J823),0)</f>
        <v>0</v>
      </c>
      <c r="L823" s="9" t="e">
        <f t="shared" si="64"/>
        <v>#VALUE!</v>
      </c>
      <c r="M823" s="3">
        <f t="shared" si="65"/>
        <v>52</v>
      </c>
      <c r="N823" s="3">
        <f t="shared" si="66"/>
        <v>52</v>
      </c>
      <c r="O823" s="24">
        <f t="shared" si="67"/>
        <v>0</v>
      </c>
      <c r="P823" s="3"/>
      <c r="Q823" s="3"/>
      <c r="R823" s="3"/>
      <c r="S823" s="5"/>
      <c r="T823" s="3"/>
      <c r="U823" s="3"/>
      <c r="V823" s="6"/>
      <c r="W823" s="6"/>
      <c r="X823" s="6"/>
    </row>
    <row r="824" spans="8:24" ht="15.75" customHeight="1" x14ac:dyDescent="0.3">
      <c r="H824" s="29" t="e">
        <f>G824/(J822+$B$3)*100</f>
        <v>#VALUE!</v>
      </c>
      <c r="I824" s="2"/>
      <c r="J824" s="2" t="str">
        <f t="shared" si="63"/>
        <v/>
      </c>
      <c r="K824" s="2">
        <f>IF(J824&lt;MAX($J$14:$J824),J824-MAX($J$14:$J824),0)</f>
        <v>0</v>
      </c>
      <c r="L824" s="9" t="e">
        <f t="shared" si="64"/>
        <v>#VALUE!</v>
      </c>
      <c r="M824" s="3">
        <f t="shared" si="65"/>
        <v>52</v>
      </c>
      <c r="N824" s="3">
        <f t="shared" si="66"/>
        <v>52</v>
      </c>
      <c r="O824" s="24">
        <f t="shared" si="67"/>
        <v>0</v>
      </c>
      <c r="P824" s="3"/>
      <c r="Q824" s="3"/>
      <c r="R824" s="3"/>
      <c r="S824" s="5"/>
      <c r="T824" s="3"/>
      <c r="U824" s="3"/>
      <c r="V824" s="6"/>
      <c r="W824" s="6"/>
      <c r="X824" s="6"/>
    </row>
    <row r="825" spans="8:24" ht="15.75" customHeight="1" x14ac:dyDescent="0.3">
      <c r="H825" s="29" t="e">
        <f>G825/(J824+$B$3)*100</f>
        <v>#VALUE!</v>
      </c>
      <c r="I825" s="2"/>
      <c r="J825" s="2" t="str">
        <f t="shared" si="63"/>
        <v/>
      </c>
      <c r="K825" s="2">
        <f>IF(J825&lt;MAX($J$14:$J825),J825-MAX($J$14:$J825),0)</f>
        <v>0</v>
      </c>
      <c r="L825" s="9" t="e">
        <f t="shared" si="64"/>
        <v>#VALUE!</v>
      </c>
      <c r="M825" s="3">
        <f t="shared" si="65"/>
        <v>52</v>
      </c>
      <c r="N825" s="3">
        <f t="shared" si="66"/>
        <v>52</v>
      </c>
      <c r="O825" s="24">
        <f t="shared" si="67"/>
        <v>0</v>
      </c>
      <c r="P825" s="3"/>
      <c r="Q825" s="3"/>
      <c r="R825" s="3"/>
      <c r="S825" s="5"/>
      <c r="T825" s="3"/>
      <c r="U825" s="3"/>
      <c r="V825" s="6"/>
      <c r="W825" s="6"/>
      <c r="X825" s="6"/>
    </row>
    <row r="826" spans="8:24" ht="15.75" customHeight="1" x14ac:dyDescent="0.3">
      <c r="H826" s="29" t="e">
        <f>G826/(J825+$B$3)*100</f>
        <v>#VALUE!</v>
      </c>
      <c r="I826" s="2"/>
      <c r="J826" s="2" t="str">
        <f t="shared" si="63"/>
        <v/>
      </c>
      <c r="K826" s="2">
        <f>IF(J826&lt;MAX($J$14:$J826),J826-MAX($J$14:$J826),0)</f>
        <v>0</v>
      </c>
      <c r="L826" s="9" t="e">
        <f t="shared" si="64"/>
        <v>#VALUE!</v>
      </c>
      <c r="M826" s="3">
        <f t="shared" si="65"/>
        <v>52</v>
      </c>
      <c r="N826" s="3">
        <f t="shared" si="66"/>
        <v>52</v>
      </c>
      <c r="O826" s="24">
        <f t="shared" si="67"/>
        <v>0</v>
      </c>
      <c r="P826" s="3"/>
      <c r="Q826" s="3"/>
      <c r="R826" s="3"/>
      <c r="S826" s="5"/>
      <c r="T826" s="3"/>
      <c r="U826" s="3"/>
      <c r="V826" s="6"/>
      <c r="W826" s="6"/>
      <c r="X826" s="6"/>
    </row>
    <row r="827" spans="8:24" ht="15.75" customHeight="1" x14ac:dyDescent="0.3">
      <c r="H827" s="29" t="e">
        <f>G827/(J826+$B$3)*100</f>
        <v>#VALUE!</v>
      </c>
      <c r="I827" s="2"/>
      <c r="J827" s="2" t="str">
        <f t="shared" si="63"/>
        <v/>
      </c>
      <c r="K827" s="2">
        <f>IF(J827&lt;MAX($J$14:$J827),J827-MAX($J$14:$J827),0)</f>
        <v>0</v>
      </c>
      <c r="L827" s="9" t="e">
        <f t="shared" si="64"/>
        <v>#VALUE!</v>
      </c>
      <c r="M827" s="3">
        <f t="shared" si="65"/>
        <v>52</v>
      </c>
      <c r="N827" s="3">
        <f t="shared" si="66"/>
        <v>52</v>
      </c>
      <c r="O827" s="24">
        <f t="shared" si="67"/>
        <v>0</v>
      </c>
      <c r="P827" s="3"/>
      <c r="Q827" s="3"/>
      <c r="R827" s="3"/>
      <c r="S827" s="5"/>
      <c r="T827" s="3"/>
      <c r="U827" s="3"/>
      <c r="V827" s="6"/>
      <c r="W827" s="6"/>
      <c r="X827" s="6"/>
    </row>
    <row r="828" spans="8:24" ht="15.75" customHeight="1" x14ac:dyDescent="0.3">
      <c r="H828" s="29" t="e">
        <f>G828/(J826+$B$3)*100</f>
        <v>#VALUE!</v>
      </c>
      <c r="I828" s="2"/>
      <c r="J828" s="2" t="str">
        <f t="shared" si="63"/>
        <v/>
      </c>
      <c r="K828" s="2">
        <f>IF(J828&lt;MAX($J$14:$J828),J828-MAX($J$14:$J828),0)</f>
        <v>0</v>
      </c>
      <c r="L828" s="9" t="e">
        <f t="shared" si="64"/>
        <v>#VALUE!</v>
      </c>
      <c r="M828" s="3">
        <f t="shared" si="65"/>
        <v>52</v>
      </c>
      <c r="N828" s="3">
        <f t="shared" si="66"/>
        <v>52</v>
      </c>
      <c r="O828" s="24">
        <f t="shared" si="67"/>
        <v>0</v>
      </c>
      <c r="P828" s="3"/>
      <c r="Q828" s="3"/>
      <c r="R828" s="3"/>
      <c r="S828" s="5"/>
      <c r="T828" s="3"/>
      <c r="U828" s="3"/>
      <c r="V828" s="6"/>
      <c r="W828" s="6"/>
      <c r="X828" s="6"/>
    </row>
    <row r="829" spans="8:24" ht="15.75" customHeight="1" x14ac:dyDescent="0.3">
      <c r="H829" s="29" t="e">
        <f>G829/(J828+$B$3)*100</f>
        <v>#VALUE!</v>
      </c>
      <c r="I829" s="2"/>
      <c r="J829" s="2" t="str">
        <f t="shared" si="63"/>
        <v/>
      </c>
      <c r="K829" s="2">
        <f>IF(J829&lt;MAX($J$14:$J829),J829-MAX($J$14:$J829),0)</f>
        <v>0</v>
      </c>
      <c r="L829" s="9" t="e">
        <f t="shared" si="64"/>
        <v>#VALUE!</v>
      </c>
      <c r="M829" s="3">
        <f t="shared" si="65"/>
        <v>52</v>
      </c>
      <c r="N829" s="3">
        <f t="shared" si="66"/>
        <v>52</v>
      </c>
      <c r="O829" s="24">
        <f t="shared" si="67"/>
        <v>0</v>
      </c>
      <c r="P829" s="3"/>
      <c r="Q829" s="3"/>
      <c r="R829" s="3"/>
      <c r="S829" s="5"/>
      <c r="T829" s="3"/>
      <c r="U829" s="3"/>
      <c r="V829" s="6"/>
      <c r="W829" s="6"/>
      <c r="X829" s="6"/>
    </row>
    <row r="830" spans="8:24" ht="15.75" customHeight="1" x14ac:dyDescent="0.3">
      <c r="H830" s="29" t="e">
        <f>G830/(J829+$B$3)*100</f>
        <v>#VALUE!</v>
      </c>
      <c r="I830" s="2"/>
      <c r="J830" s="2" t="str">
        <f t="shared" si="63"/>
        <v/>
      </c>
      <c r="K830" s="2">
        <f>IF(J830&lt;MAX($J$14:$J830),J830-MAX($J$14:$J830),0)</f>
        <v>0</v>
      </c>
      <c r="L830" s="9" t="e">
        <f t="shared" si="64"/>
        <v>#VALUE!</v>
      </c>
      <c r="M830" s="3">
        <f t="shared" si="65"/>
        <v>52</v>
      </c>
      <c r="N830" s="3">
        <f t="shared" si="66"/>
        <v>52</v>
      </c>
      <c r="O830" s="24">
        <f t="shared" si="67"/>
        <v>0</v>
      </c>
      <c r="P830" s="3"/>
      <c r="Q830" s="3"/>
      <c r="R830" s="3"/>
      <c r="S830" s="5"/>
      <c r="T830" s="3"/>
      <c r="U830" s="3"/>
      <c r="V830" s="6"/>
      <c r="W830" s="6"/>
      <c r="X830" s="6"/>
    </row>
    <row r="831" spans="8:24" ht="15.75" customHeight="1" x14ac:dyDescent="0.3">
      <c r="H831" s="29" t="e">
        <f>G831/(J830+$B$3)*100</f>
        <v>#VALUE!</v>
      </c>
      <c r="I831" s="2"/>
      <c r="J831" s="2" t="str">
        <f t="shared" si="63"/>
        <v/>
      </c>
      <c r="K831" s="2">
        <f>IF(J831&lt;MAX($J$14:$J831),J831-MAX($J$14:$J831),0)</f>
        <v>0</v>
      </c>
      <c r="L831" s="9" t="e">
        <f t="shared" si="64"/>
        <v>#VALUE!</v>
      </c>
      <c r="M831" s="3">
        <f t="shared" si="65"/>
        <v>52</v>
      </c>
      <c r="N831" s="3">
        <f t="shared" si="66"/>
        <v>52</v>
      </c>
      <c r="O831" s="24">
        <f t="shared" si="67"/>
        <v>0</v>
      </c>
      <c r="P831" s="3"/>
      <c r="Q831" s="3"/>
      <c r="R831" s="3"/>
      <c r="S831" s="5"/>
      <c r="T831" s="3"/>
      <c r="U831" s="3"/>
      <c r="V831" s="6"/>
      <c r="W831" s="6"/>
      <c r="X831" s="6"/>
    </row>
    <row r="832" spans="8:24" ht="15.75" customHeight="1" x14ac:dyDescent="0.3">
      <c r="H832" s="29" t="e">
        <f>G832/(J830+$B$3)*100</f>
        <v>#VALUE!</v>
      </c>
      <c r="I832" s="2"/>
      <c r="J832" s="2" t="str">
        <f t="shared" si="63"/>
        <v/>
      </c>
      <c r="K832" s="2">
        <f>IF(J832&lt;MAX($J$14:$J832),J832-MAX($J$14:$J832),0)</f>
        <v>0</v>
      </c>
      <c r="L832" s="9" t="e">
        <f t="shared" si="64"/>
        <v>#VALUE!</v>
      </c>
      <c r="M832" s="3">
        <f t="shared" si="65"/>
        <v>52</v>
      </c>
      <c r="N832" s="3">
        <f t="shared" si="66"/>
        <v>52</v>
      </c>
      <c r="O832" s="24">
        <f t="shared" si="67"/>
        <v>0</v>
      </c>
      <c r="P832" s="3"/>
      <c r="Q832" s="3"/>
      <c r="R832" s="3"/>
      <c r="S832" s="5"/>
      <c r="T832" s="3"/>
      <c r="U832" s="3"/>
      <c r="V832" s="6"/>
      <c r="W832" s="6"/>
      <c r="X832" s="6"/>
    </row>
    <row r="833" spans="8:24" ht="15.75" customHeight="1" x14ac:dyDescent="0.3">
      <c r="H833" s="29" t="e">
        <f>G833/(J832+$B$3)*100</f>
        <v>#VALUE!</v>
      </c>
      <c r="I833" s="2"/>
      <c r="J833" s="2" t="str">
        <f t="shared" si="63"/>
        <v/>
      </c>
      <c r="K833" s="2">
        <f>IF(J833&lt;MAX($J$14:$J833),J833-MAX($J$14:$J833),0)</f>
        <v>0</v>
      </c>
      <c r="L833" s="9" t="e">
        <f t="shared" si="64"/>
        <v>#VALUE!</v>
      </c>
      <c r="M833" s="3">
        <f t="shared" si="65"/>
        <v>52</v>
      </c>
      <c r="N833" s="3">
        <f t="shared" si="66"/>
        <v>52</v>
      </c>
      <c r="O833" s="24">
        <f t="shared" si="67"/>
        <v>0</v>
      </c>
      <c r="P833" s="3"/>
      <c r="Q833" s="3"/>
      <c r="R833" s="3"/>
      <c r="S833" s="5"/>
      <c r="T833" s="3"/>
      <c r="U833" s="3"/>
      <c r="V833" s="6"/>
      <c r="W833" s="6"/>
      <c r="X833" s="6"/>
    </row>
    <row r="834" spans="8:24" ht="15.75" customHeight="1" x14ac:dyDescent="0.3">
      <c r="H834" s="29" t="e">
        <f>G834/(J833+$B$3)*100</f>
        <v>#VALUE!</v>
      </c>
      <c r="I834" s="2"/>
      <c r="J834" s="2" t="str">
        <f t="shared" si="63"/>
        <v/>
      </c>
      <c r="K834" s="2">
        <f>IF(J834&lt;MAX($J$14:$J834),J834-MAX($J$14:$J834),0)</f>
        <v>0</v>
      </c>
      <c r="L834" s="9" t="e">
        <f t="shared" si="64"/>
        <v>#VALUE!</v>
      </c>
      <c r="M834" s="3">
        <f t="shared" si="65"/>
        <v>52</v>
      </c>
      <c r="N834" s="3">
        <f t="shared" si="66"/>
        <v>52</v>
      </c>
      <c r="O834" s="24">
        <f t="shared" si="67"/>
        <v>0</v>
      </c>
      <c r="P834" s="3"/>
      <c r="Q834" s="3"/>
      <c r="R834" s="3"/>
      <c r="S834" s="5"/>
      <c r="T834" s="3"/>
      <c r="U834" s="3"/>
      <c r="V834" s="6"/>
      <c r="W834" s="6"/>
      <c r="X834" s="6"/>
    </row>
    <row r="835" spans="8:24" ht="15.75" customHeight="1" x14ac:dyDescent="0.3">
      <c r="H835" s="29" t="e">
        <f>G835/(J834+$B$3)*100</f>
        <v>#VALUE!</v>
      </c>
      <c r="I835" s="2"/>
      <c r="J835" s="2" t="str">
        <f t="shared" si="63"/>
        <v/>
      </c>
      <c r="K835" s="2">
        <f>IF(J835&lt;MAX($J$14:$J835),J835-MAX($J$14:$J835),0)</f>
        <v>0</v>
      </c>
      <c r="L835" s="9" t="e">
        <f t="shared" si="64"/>
        <v>#VALUE!</v>
      </c>
      <c r="M835" s="3">
        <f t="shared" si="65"/>
        <v>52</v>
      </c>
      <c r="N835" s="3">
        <f t="shared" si="66"/>
        <v>52</v>
      </c>
      <c r="O835" s="24">
        <f t="shared" si="67"/>
        <v>0</v>
      </c>
      <c r="P835" s="3"/>
      <c r="Q835" s="3"/>
      <c r="R835" s="3"/>
      <c r="S835" s="5"/>
      <c r="T835" s="3"/>
      <c r="U835" s="3"/>
      <c r="V835" s="6"/>
      <c r="W835" s="6"/>
      <c r="X835" s="6"/>
    </row>
    <row r="836" spans="8:24" ht="15.75" customHeight="1" x14ac:dyDescent="0.3">
      <c r="H836" s="29" t="e">
        <f>G836/(J834+$B$3)*100</f>
        <v>#VALUE!</v>
      </c>
      <c r="I836" s="2"/>
      <c r="J836" s="2" t="str">
        <f t="shared" si="63"/>
        <v/>
      </c>
      <c r="K836" s="2">
        <f>IF(J836&lt;MAX($J$14:$J836),J836-MAX($J$14:$J836),0)</f>
        <v>0</v>
      </c>
      <c r="L836" s="9" t="e">
        <f t="shared" si="64"/>
        <v>#VALUE!</v>
      </c>
      <c r="M836" s="3">
        <f t="shared" si="65"/>
        <v>52</v>
      </c>
      <c r="N836" s="3">
        <f t="shared" si="66"/>
        <v>52</v>
      </c>
      <c r="O836" s="24">
        <f t="shared" si="67"/>
        <v>0</v>
      </c>
      <c r="P836" s="3"/>
      <c r="Q836" s="3"/>
      <c r="R836" s="3"/>
      <c r="S836" s="5"/>
      <c r="T836" s="3"/>
      <c r="U836" s="3"/>
      <c r="V836" s="6"/>
      <c r="W836" s="6"/>
      <c r="X836" s="6"/>
    </row>
    <row r="837" spans="8:24" ht="15.75" customHeight="1" x14ac:dyDescent="0.3">
      <c r="H837" s="29" t="e">
        <f>G837/(J836+$B$3)*100</f>
        <v>#VALUE!</v>
      </c>
      <c r="I837" s="2"/>
      <c r="J837" s="2" t="str">
        <f t="shared" si="63"/>
        <v/>
      </c>
      <c r="K837" s="2">
        <f>IF(J837&lt;MAX($J$14:$J837),J837-MAX($J$14:$J837),0)</f>
        <v>0</v>
      </c>
      <c r="L837" s="9" t="e">
        <f t="shared" si="64"/>
        <v>#VALUE!</v>
      </c>
      <c r="M837" s="3">
        <f t="shared" si="65"/>
        <v>52</v>
      </c>
      <c r="N837" s="3">
        <f t="shared" si="66"/>
        <v>52</v>
      </c>
      <c r="O837" s="24">
        <f t="shared" si="67"/>
        <v>0</v>
      </c>
      <c r="P837" s="3"/>
      <c r="Q837" s="3"/>
      <c r="R837" s="3"/>
      <c r="S837" s="5"/>
      <c r="T837" s="3"/>
      <c r="U837" s="3"/>
      <c r="V837" s="6"/>
      <c r="W837" s="6"/>
      <c r="X837" s="6"/>
    </row>
    <row r="838" spans="8:24" ht="15.75" customHeight="1" x14ac:dyDescent="0.3">
      <c r="H838" s="29" t="e">
        <f>G838/(J837+$B$3)*100</f>
        <v>#VALUE!</v>
      </c>
      <c r="I838" s="2"/>
      <c r="J838" s="2" t="str">
        <f t="shared" si="63"/>
        <v/>
      </c>
      <c r="K838" s="2">
        <f>IF(J838&lt;MAX($J$14:$J838),J838-MAX($J$14:$J838),0)</f>
        <v>0</v>
      </c>
      <c r="L838" s="9" t="e">
        <f t="shared" si="64"/>
        <v>#VALUE!</v>
      </c>
      <c r="M838" s="3">
        <f t="shared" si="65"/>
        <v>52</v>
      </c>
      <c r="N838" s="3">
        <f t="shared" si="66"/>
        <v>52</v>
      </c>
      <c r="O838" s="24">
        <f t="shared" si="67"/>
        <v>0</v>
      </c>
      <c r="P838" s="3"/>
      <c r="Q838" s="3"/>
      <c r="R838" s="3"/>
      <c r="S838" s="5"/>
      <c r="T838" s="3"/>
      <c r="U838" s="3"/>
      <c r="V838" s="6"/>
      <c r="W838" s="6"/>
      <c r="X838" s="6"/>
    </row>
    <row r="839" spans="8:24" ht="15.75" customHeight="1" x14ac:dyDescent="0.3">
      <c r="H839" s="29" t="e">
        <f>G839/(J838+$B$3)*100</f>
        <v>#VALUE!</v>
      </c>
      <c r="I839" s="2"/>
      <c r="J839" s="2" t="str">
        <f t="shared" si="63"/>
        <v/>
      </c>
      <c r="K839" s="2">
        <f>IF(J839&lt;MAX($J$14:$J839),J839-MAX($J$14:$J839),0)</f>
        <v>0</v>
      </c>
      <c r="L839" s="9" t="e">
        <f t="shared" si="64"/>
        <v>#VALUE!</v>
      </c>
      <c r="M839" s="3">
        <f t="shared" si="65"/>
        <v>52</v>
      </c>
      <c r="N839" s="3">
        <f t="shared" si="66"/>
        <v>52</v>
      </c>
      <c r="O839" s="24">
        <f t="shared" si="67"/>
        <v>0</v>
      </c>
      <c r="P839" s="3"/>
      <c r="Q839" s="3"/>
      <c r="R839" s="3"/>
      <c r="S839" s="5"/>
      <c r="T839" s="3"/>
      <c r="U839" s="3"/>
      <c r="V839" s="6"/>
      <c r="W839" s="6"/>
      <c r="X839" s="6"/>
    </row>
    <row r="840" spans="8:24" ht="15.75" customHeight="1" x14ac:dyDescent="0.3">
      <c r="H840" s="29" t="e">
        <f>G840/(J838+$B$3)*100</f>
        <v>#VALUE!</v>
      </c>
      <c r="I840" s="2"/>
      <c r="J840" s="2" t="str">
        <f t="shared" si="63"/>
        <v/>
      </c>
      <c r="K840" s="2">
        <f>IF(J840&lt;MAX($J$14:$J840),J840-MAX($J$14:$J840),0)</f>
        <v>0</v>
      </c>
      <c r="L840" s="9" t="e">
        <f t="shared" si="64"/>
        <v>#VALUE!</v>
      </c>
      <c r="M840" s="3">
        <f t="shared" si="65"/>
        <v>52</v>
      </c>
      <c r="N840" s="3">
        <f t="shared" si="66"/>
        <v>52</v>
      </c>
      <c r="O840" s="24">
        <f t="shared" si="67"/>
        <v>0</v>
      </c>
      <c r="P840" s="3"/>
      <c r="Q840" s="3"/>
      <c r="R840" s="3"/>
      <c r="S840" s="5"/>
      <c r="T840" s="3"/>
      <c r="U840" s="3"/>
      <c r="V840" s="6"/>
      <c r="W840" s="6"/>
      <c r="X840" s="6"/>
    </row>
    <row r="841" spans="8:24" ht="15.75" customHeight="1" x14ac:dyDescent="0.3">
      <c r="H841" s="29" t="e">
        <f>G841/(J840+$B$3)*100</f>
        <v>#VALUE!</v>
      </c>
      <c r="I841" s="2"/>
      <c r="J841" s="2" t="str">
        <f t="shared" si="63"/>
        <v/>
      </c>
      <c r="K841" s="2">
        <f>IF(J841&lt;MAX($J$14:$J841),J841-MAX($J$14:$J841),0)</f>
        <v>0</v>
      </c>
      <c r="L841" s="9" t="e">
        <f t="shared" si="64"/>
        <v>#VALUE!</v>
      </c>
      <c r="M841" s="3">
        <f t="shared" si="65"/>
        <v>52</v>
      </c>
      <c r="N841" s="3">
        <f t="shared" si="66"/>
        <v>52</v>
      </c>
      <c r="O841" s="24">
        <f t="shared" si="67"/>
        <v>0</v>
      </c>
      <c r="P841" s="3"/>
      <c r="Q841" s="3"/>
      <c r="R841" s="3"/>
      <c r="S841" s="5"/>
      <c r="T841" s="3"/>
      <c r="U841" s="3"/>
      <c r="V841" s="6"/>
      <c r="W841" s="6"/>
      <c r="X841" s="6"/>
    </row>
    <row r="842" spans="8:24" ht="15.75" customHeight="1" x14ac:dyDescent="0.3">
      <c r="H842" s="29" t="e">
        <f>G842/(J841+$B$3)*100</f>
        <v>#VALUE!</v>
      </c>
      <c r="I842" s="2"/>
      <c r="J842" s="2" t="str">
        <f t="shared" si="63"/>
        <v/>
      </c>
      <c r="K842" s="2">
        <f>IF(J842&lt;MAX($J$14:$J842),J842-MAX($J$14:$J842),0)</f>
        <v>0</v>
      </c>
      <c r="L842" s="9" t="e">
        <f t="shared" si="64"/>
        <v>#VALUE!</v>
      </c>
      <c r="M842" s="3">
        <f t="shared" si="65"/>
        <v>52</v>
      </c>
      <c r="N842" s="3">
        <f t="shared" si="66"/>
        <v>52</v>
      </c>
      <c r="O842" s="24">
        <f t="shared" si="67"/>
        <v>0</v>
      </c>
      <c r="P842" s="3"/>
      <c r="Q842" s="3"/>
      <c r="R842" s="3"/>
      <c r="S842" s="5"/>
      <c r="T842" s="3"/>
      <c r="U842" s="3"/>
      <c r="V842" s="6"/>
      <c r="W842" s="6"/>
      <c r="X842" s="6"/>
    </row>
    <row r="843" spans="8:24" ht="15.75" customHeight="1" x14ac:dyDescent="0.3">
      <c r="H843" s="29" t="e">
        <f>G843/(J842+$B$3)*100</f>
        <v>#VALUE!</v>
      </c>
      <c r="I843" s="2"/>
      <c r="J843" s="2" t="str">
        <f t="shared" si="63"/>
        <v/>
      </c>
      <c r="K843" s="2">
        <f>IF(J843&lt;MAX($J$14:$J843),J843-MAX($J$14:$J843),0)</f>
        <v>0</v>
      </c>
      <c r="L843" s="9" t="e">
        <f t="shared" si="64"/>
        <v>#VALUE!</v>
      </c>
      <c r="M843" s="3">
        <f t="shared" si="65"/>
        <v>52</v>
      </c>
      <c r="N843" s="3">
        <f t="shared" si="66"/>
        <v>52</v>
      </c>
      <c r="O843" s="24">
        <f t="shared" si="67"/>
        <v>0</v>
      </c>
      <c r="P843" s="3"/>
      <c r="Q843" s="3"/>
      <c r="R843" s="3"/>
      <c r="S843" s="5"/>
      <c r="T843" s="3"/>
      <c r="U843" s="3"/>
      <c r="V843" s="6"/>
      <c r="W843" s="6"/>
      <c r="X843" s="6"/>
    </row>
    <row r="844" spans="8:24" ht="15.75" customHeight="1" x14ac:dyDescent="0.3">
      <c r="H844" s="29" t="e">
        <f>G844/(J842+$B$3)*100</f>
        <v>#VALUE!</v>
      </c>
      <c r="I844" s="2"/>
      <c r="J844" s="2" t="str">
        <f t="shared" si="63"/>
        <v/>
      </c>
      <c r="K844" s="2">
        <f>IF(J844&lt;MAX($J$14:$J844),J844-MAX($J$14:$J844),0)</f>
        <v>0</v>
      </c>
      <c r="L844" s="9" t="e">
        <f t="shared" si="64"/>
        <v>#VALUE!</v>
      </c>
      <c r="M844" s="3">
        <f t="shared" si="65"/>
        <v>52</v>
      </c>
      <c r="N844" s="3">
        <f t="shared" si="66"/>
        <v>52</v>
      </c>
      <c r="O844" s="24">
        <f t="shared" si="67"/>
        <v>0</v>
      </c>
      <c r="P844" s="3"/>
      <c r="Q844" s="3"/>
      <c r="R844" s="3"/>
      <c r="S844" s="5"/>
      <c r="T844" s="3"/>
      <c r="U844" s="3"/>
      <c r="V844" s="6"/>
      <c r="W844" s="6"/>
      <c r="X844" s="6"/>
    </row>
    <row r="845" spans="8:24" ht="15.75" customHeight="1" x14ac:dyDescent="0.3">
      <c r="H845" s="29" t="e">
        <f>G845/(J844+$B$3)*100</f>
        <v>#VALUE!</v>
      </c>
      <c r="I845" s="2"/>
      <c r="J845" s="2" t="str">
        <f t="shared" si="63"/>
        <v/>
      </c>
      <c r="K845" s="2">
        <f>IF(J845&lt;MAX($J$14:$J845),J845-MAX($J$14:$J845),0)</f>
        <v>0</v>
      </c>
      <c r="L845" s="9" t="e">
        <f t="shared" si="64"/>
        <v>#VALUE!</v>
      </c>
      <c r="M845" s="3">
        <f t="shared" si="65"/>
        <v>52</v>
      </c>
      <c r="N845" s="3">
        <f t="shared" si="66"/>
        <v>52</v>
      </c>
      <c r="O845" s="24">
        <f t="shared" si="67"/>
        <v>0</v>
      </c>
      <c r="P845" s="3"/>
      <c r="Q845" s="3"/>
      <c r="R845" s="3"/>
      <c r="S845" s="5"/>
      <c r="T845" s="3"/>
      <c r="U845" s="3"/>
      <c r="V845" s="6"/>
      <c r="W845" s="6"/>
      <c r="X845" s="6"/>
    </row>
    <row r="846" spans="8:24" ht="15.75" customHeight="1" x14ac:dyDescent="0.3">
      <c r="H846" s="29" t="e">
        <f>G846/(J845+$B$3)*100</f>
        <v>#VALUE!</v>
      </c>
      <c r="I846" s="2"/>
      <c r="J846" s="2" t="str">
        <f t="shared" si="63"/>
        <v/>
      </c>
      <c r="K846" s="2">
        <f>IF(J846&lt;MAX($J$14:$J846),J846-MAX($J$14:$J846),0)</f>
        <v>0</v>
      </c>
      <c r="L846" s="9" t="e">
        <f t="shared" si="64"/>
        <v>#VALUE!</v>
      </c>
      <c r="M846" s="3">
        <f t="shared" si="65"/>
        <v>52</v>
      </c>
      <c r="N846" s="3">
        <f t="shared" si="66"/>
        <v>52</v>
      </c>
      <c r="O846" s="24">
        <f t="shared" si="67"/>
        <v>0</v>
      </c>
      <c r="P846" s="3"/>
      <c r="Q846" s="3"/>
      <c r="R846" s="3"/>
      <c r="S846" s="5"/>
      <c r="T846" s="3"/>
      <c r="U846" s="3"/>
      <c r="V846" s="6"/>
      <c r="W846" s="6"/>
      <c r="X846" s="6"/>
    </row>
    <row r="847" spans="8:24" ht="15.75" customHeight="1" x14ac:dyDescent="0.3">
      <c r="H847" s="29" t="e">
        <f>G847/(J846+$B$3)*100</f>
        <v>#VALUE!</v>
      </c>
      <c r="I847" s="2"/>
      <c r="J847" s="2" t="str">
        <f t="shared" ref="J847:J910" si="68">IF(I847&lt;&gt;0,J846+I847,"")</f>
        <v/>
      </c>
      <c r="K847" s="2">
        <f>IF(J847&lt;MAX($J$14:$J847),J847-MAX($J$14:$J847),0)</f>
        <v>0</v>
      </c>
      <c r="L847" s="9" t="e">
        <f t="shared" ref="L847:L910" si="69">K847/(J846+$B$3)</f>
        <v>#VALUE!</v>
      </c>
      <c r="M847" s="3">
        <f t="shared" ref="M847:M910" si="70">WEEKNUM(A847,21)</f>
        <v>52</v>
      </c>
      <c r="N847" s="3">
        <f t="shared" ref="N847:N910" si="71">WEEKNUM(B847,21)</f>
        <v>52</v>
      </c>
      <c r="O847" s="24">
        <f t="shared" ref="O847:O910" si="72">B847-A847</f>
        <v>0</v>
      </c>
      <c r="P847" s="3"/>
      <c r="Q847" s="3"/>
      <c r="R847" s="3"/>
      <c r="S847" s="5"/>
      <c r="T847" s="3"/>
      <c r="U847" s="3"/>
      <c r="V847" s="6"/>
      <c r="W847" s="6"/>
      <c r="X847" s="6"/>
    </row>
    <row r="848" spans="8:24" ht="15.75" customHeight="1" x14ac:dyDescent="0.3">
      <c r="H848" s="29" t="e">
        <f>G848/(J846+$B$3)*100</f>
        <v>#VALUE!</v>
      </c>
      <c r="I848" s="2"/>
      <c r="J848" s="2" t="str">
        <f t="shared" si="68"/>
        <v/>
      </c>
      <c r="K848" s="2">
        <f>IF(J848&lt;MAX($J$14:$J848),J848-MAX($J$14:$J848),0)</f>
        <v>0</v>
      </c>
      <c r="L848" s="9" t="e">
        <f t="shared" si="69"/>
        <v>#VALUE!</v>
      </c>
      <c r="M848" s="3">
        <f t="shared" si="70"/>
        <v>52</v>
      </c>
      <c r="N848" s="3">
        <f t="shared" si="71"/>
        <v>52</v>
      </c>
      <c r="O848" s="24">
        <f t="shared" si="72"/>
        <v>0</v>
      </c>
      <c r="P848" s="3"/>
      <c r="Q848" s="3"/>
      <c r="R848" s="3"/>
      <c r="S848" s="5"/>
      <c r="T848" s="3"/>
      <c r="U848" s="3"/>
      <c r="V848" s="6"/>
      <c r="W848" s="6"/>
      <c r="X848" s="6"/>
    </row>
    <row r="849" spans="8:24" ht="15.75" customHeight="1" x14ac:dyDescent="0.3">
      <c r="H849" s="29" t="e">
        <f>G849/(J848+$B$3)*100</f>
        <v>#VALUE!</v>
      </c>
      <c r="I849" s="2"/>
      <c r="J849" s="2" t="str">
        <f t="shared" si="68"/>
        <v/>
      </c>
      <c r="K849" s="2">
        <f>IF(J849&lt;MAX($J$14:$J849),J849-MAX($J$14:$J849),0)</f>
        <v>0</v>
      </c>
      <c r="L849" s="9" t="e">
        <f t="shared" si="69"/>
        <v>#VALUE!</v>
      </c>
      <c r="M849" s="3">
        <f t="shared" si="70"/>
        <v>52</v>
      </c>
      <c r="N849" s="3">
        <f t="shared" si="71"/>
        <v>52</v>
      </c>
      <c r="O849" s="24">
        <f t="shared" si="72"/>
        <v>0</v>
      </c>
      <c r="P849" s="3"/>
      <c r="Q849" s="3"/>
      <c r="R849" s="3"/>
      <c r="S849" s="5"/>
      <c r="T849" s="3"/>
      <c r="U849" s="3"/>
      <c r="V849" s="6"/>
      <c r="W849" s="6"/>
      <c r="X849" s="6"/>
    </row>
    <row r="850" spans="8:24" ht="15.75" customHeight="1" x14ac:dyDescent="0.3">
      <c r="H850" s="29" t="e">
        <f>G850/(J849+$B$3)*100</f>
        <v>#VALUE!</v>
      </c>
      <c r="I850" s="2"/>
      <c r="J850" s="2" t="str">
        <f t="shared" si="68"/>
        <v/>
      </c>
      <c r="K850" s="2">
        <f>IF(J850&lt;MAX($J$14:$J850),J850-MAX($J$14:$J850),0)</f>
        <v>0</v>
      </c>
      <c r="L850" s="9" t="e">
        <f t="shared" si="69"/>
        <v>#VALUE!</v>
      </c>
      <c r="M850" s="3">
        <f t="shared" si="70"/>
        <v>52</v>
      </c>
      <c r="N850" s="3">
        <f t="shared" si="71"/>
        <v>52</v>
      </c>
      <c r="O850" s="24">
        <f t="shared" si="72"/>
        <v>0</v>
      </c>
      <c r="P850" s="3"/>
      <c r="Q850" s="3"/>
      <c r="R850" s="3"/>
      <c r="S850" s="5"/>
      <c r="T850" s="3"/>
      <c r="U850" s="3"/>
      <c r="V850" s="6"/>
      <c r="W850" s="6"/>
      <c r="X850" s="6"/>
    </row>
    <row r="851" spans="8:24" ht="15.75" customHeight="1" x14ac:dyDescent="0.3">
      <c r="H851" s="29" t="e">
        <f>G851/(J850+$B$3)*100</f>
        <v>#VALUE!</v>
      </c>
      <c r="I851" s="2"/>
      <c r="J851" s="2" t="str">
        <f t="shared" si="68"/>
        <v/>
      </c>
      <c r="K851" s="2">
        <f>IF(J851&lt;MAX($J$14:$J851),J851-MAX($J$14:$J851),0)</f>
        <v>0</v>
      </c>
      <c r="L851" s="9" t="e">
        <f t="shared" si="69"/>
        <v>#VALUE!</v>
      </c>
      <c r="M851" s="3">
        <f t="shared" si="70"/>
        <v>52</v>
      </c>
      <c r="N851" s="3">
        <f t="shared" si="71"/>
        <v>52</v>
      </c>
      <c r="O851" s="24">
        <f t="shared" si="72"/>
        <v>0</v>
      </c>
      <c r="P851" s="3"/>
      <c r="Q851" s="3"/>
      <c r="R851" s="3"/>
      <c r="S851" s="5"/>
      <c r="T851" s="3"/>
      <c r="U851" s="3"/>
      <c r="V851" s="6"/>
      <c r="W851" s="6"/>
      <c r="X851" s="6"/>
    </row>
    <row r="852" spans="8:24" ht="15.75" customHeight="1" x14ac:dyDescent="0.3">
      <c r="H852" s="29" t="e">
        <f>G852/(J850+$B$3)*100</f>
        <v>#VALUE!</v>
      </c>
      <c r="I852" s="2"/>
      <c r="J852" s="2" t="str">
        <f t="shared" si="68"/>
        <v/>
      </c>
      <c r="K852" s="2">
        <f>IF(J852&lt;MAX($J$14:$J852),J852-MAX($J$14:$J852),0)</f>
        <v>0</v>
      </c>
      <c r="L852" s="9" t="e">
        <f t="shared" si="69"/>
        <v>#VALUE!</v>
      </c>
      <c r="M852" s="3">
        <f t="shared" si="70"/>
        <v>52</v>
      </c>
      <c r="N852" s="3">
        <f t="shared" si="71"/>
        <v>52</v>
      </c>
      <c r="O852" s="24">
        <f t="shared" si="72"/>
        <v>0</v>
      </c>
      <c r="P852" s="3"/>
      <c r="Q852" s="3"/>
      <c r="R852" s="3"/>
      <c r="S852" s="5"/>
      <c r="T852" s="3"/>
      <c r="U852" s="3"/>
      <c r="V852" s="6"/>
      <c r="W852" s="6"/>
      <c r="X852" s="6"/>
    </row>
    <row r="853" spans="8:24" ht="15.75" customHeight="1" x14ac:dyDescent="0.3">
      <c r="H853" s="29" t="e">
        <f>G853/(J852+$B$3)*100</f>
        <v>#VALUE!</v>
      </c>
      <c r="I853" s="2"/>
      <c r="J853" s="2" t="str">
        <f t="shared" si="68"/>
        <v/>
      </c>
      <c r="K853" s="2">
        <f>IF(J853&lt;MAX($J$14:$J853),J853-MAX($J$14:$J853),0)</f>
        <v>0</v>
      </c>
      <c r="L853" s="9" t="e">
        <f t="shared" si="69"/>
        <v>#VALUE!</v>
      </c>
      <c r="M853" s="3">
        <f t="shared" si="70"/>
        <v>52</v>
      </c>
      <c r="N853" s="3">
        <f t="shared" si="71"/>
        <v>52</v>
      </c>
      <c r="O853" s="24">
        <f t="shared" si="72"/>
        <v>0</v>
      </c>
      <c r="P853" s="3"/>
      <c r="Q853" s="3"/>
      <c r="R853" s="3"/>
      <c r="S853" s="5"/>
      <c r="T853" s="3"/>
      <c r="U853" s="3"/>
      <c r="V853" s="6"/>
      <c r="W853" s="6"/>
      <c r="X853" s="6"/>
    </row>
    <row r="854" spans="8:24" ht="15.75" customHeight="1" x14ac:dyDescent="0.3">
      <c r="H854" s="29" t="e">
        <f>G854/(J853+$B$3)*100</f>
        <v>#VALUE!</v>
      </c>
      <c r="I854" s="2"/>
      <c r="J854" s="2" t="str">
        <f t="shared" si="68"/>
        <v/>
      </c>
      <c r="K854" s="2">
        <f>IF(J854&lt;MAX($J$14:$J854),J854-MAX($J$14:$J854),0)</f>
        <v>0</v>
      </c>
      <c r="L854" s="9" t="e">
        <f t="shared" si="69"/>
        <v>#VALUE!</v>
      </c>
      <c r="M854" s="3">
        <f t="shared" si="70"/>
        <v>52</v>
      </c>
      <c r="N854" s="3">
        <f t="shared" si="71"/>
        <v>52</v>
      </c>
      <c r="O854" s="24">
        <f t="shared" si="72"/>
        <v>0</v>
      </c>
      <c r="P854" s="3"/>
      <c r="Q854" s="3"/>
      <c r="R854" s="3"/>
      <c r="S854" s="5"/>
      <c r="T854" s="3"/>
      <c r="U854" s="3"/>
      <c r="V854" s="6"/>
      <c r="W854" s="6"/>
      <c r="X854" s="6"/>
    </row>
    <row r="855" spans="8:24" ht="15.75" customHeight="1" x14ac:dyDescent="0.3">
      <c r="H855" s="29" t="e">
        <f>G855/(J854+$B$3)*100</f>
        <v>#VALUE!</v>
      </c>
      <c r="I855" s="2"/>
      <c r="J855" s="2" t="str">
        <f t="shared" si="68"/>
        <v/>
      </c>
      <c r="K855" s="2">
        <f>IF(J855&lt;MAX($J$14:$J855),J855-MAX($J$14:$J855),0)</f>
        <v>0</v>
      </c>
      <c r="L855" s="9" t="e">
        <f t="shared" si="69"/>
        <v>#VALUE!</v>
      </c>
      <c r="M855" s="3">
        <f t="shared" si="70"/>
        <v>52</v>
      </c>
      <c r="N855" s="3">
        <f t="shared" si="71"/>
        <v>52</v>
      </c>
      <c r="O855" s="24">
        <f t="shared" si="72"/>
        <v>0</v>
      </c>
      <c r="P855" s="3"/>
      <c r="Q855" s="3"/>
      <c r="R855" s="3"/>
      <c r="S855" s="5"/>
      <c r="T855" s="3"/>
      <c r="U855" s="3"/>
      <c r="V855" s="6"/>
      <c r="W855" s="6"/>
      <c r="X855" s="6"/>
    </row>
    <row r="856" spans="8:24" ht="15.75" customHeight="1" x14ac:dyDescent="0.3">
      <c r="H856" s="29" t="e">
        <f>G856/(J854+$B$3)*100</f>
        <v>#VALUE!</v>
      </c>
      <c r="I856" s="2"/>
      <c r="J856" s="2" t="str">
        <f t="shared" si="68"/>
        <v/>
      </c>
      <c r="K856" s="2">
        <f>IF(J856&lt;MAX($J$14:$J856),J856-MAX($J$14:$J856),0)</f>
        <v>0</v>
      </c>
      <c r="L856" s="9" t="e">
        <f t="shared" si="69"/>
        <v>#VALUE!</v>
      </c>
      <c r="M856" s="3">
        <f t="shared" si="70"/>
        <v>52</v>
      </c>
      <c r="N856" s="3">
        <f t="shared" si="71"/>
        <v>52</v>
      </c>
      <c r="O856" s="24">
        <f t="shared" si="72"/>
        <v>0</v>
      </c>
      <c r="P856" s="3"/>
      <c r="Q856" s="3"/>
      <c r="R856" s="3"/>
      <c r="S856" s="5"/>
      <c r="T856" s="3"/>
      <c r="U856" s="3"/>
      <c r="V856" s="6"/>
      <c r="W856" s="6"/>
      <c r="X856" s="6"/>
    </row>
    <row r="857" spans="8:24" ht="15.75" customHeight="1" x14ac:dyDescent="0.3">
      <c r="H857" s="29" t="e">
        <f>G857/(J856+$B$3)*100</f>
        <v>#VALUE!</v>
      </c>
      <c r="I857" s="2"/>
      <c r="J857" s="2" t="str">
        <f t="shared" si="68"/>
        <v/>
      </c>
      <c r="K857" s="2">
        <f>IF(J857&lt;MAX($J$14:$J857),J857-MAX($J$14:$J857),0)</f>
        <v>0</v>
      </c>
      <c r="L857" s="9" t="e">
        <f t="shared" si="69"/>
        <v>#VALUE!</v>
      </c>
      <c r="M857" s="3">
        <f t="shared" si="70"/>
        <v>52</v>
      </c>
      <c r="N857" s="3">
        <f t="shared" si="71"/>
        <v>52</v>
      </c>
      <c r="O857" s="24">
        <f t="shared" si="72"/>
        <v>0</v>
      </c>
      <c r="P857" s="3"/>
      <c r="Q857" s="3"/>
      <c r="R857" s="3"/>
      <c r="S857" s="5"/>
      <c r="T857" s="3"/>
      <c r="U857" s="3"/>
      <c r="V857" s="6"/>
      <c r="W857" s="6"/>
      <c r="X857" s="6"/>
    </row>
    <row r="858" spans="8:24" ht="15.75" customHeight="1" x14ac:dyDescent="0.3">
      <c r="H858" s="29" t="e">
        <f>G858/(J857+$B$3)*100</f>
        <v>#VALUE!</v>
      </c>
      <c r="I858" s="2"/>
      <c r="J858" s="2" t="str">
        <f t="shared" si="68"/>
        <v/>
      </c>
      <c r="K858" s="2">
        <f>IF(J858&lt;MAX($J$14:$J858),J858-MAX($J$14:$J858),0)</f>
        <v>0</v>
      </c>
      <c r="L858" s="9" t="e">
        <f t="shared" si="69"/>
        <v>#VALUE!</v>
      </c>
      <c r="M858" s="3">
        <f t="shared" si="70"/>
        <v>52</v>
      </c>
      <c r="N858" s="3">
        <f t="shared" si="71"/>
        <v>52</v>
      </c>
      <c r="O858" s="24">
        <f t="shared" si="72"/>
        <v>0</v>
      </c>
      <c r="P858" s="3"/>
      <c r="Q858" s="3"/>
      <c r="R858" s="3"/>
      <c r="S858" s="5"/>
      <c r="T858" s="3"/>
      <c r="U858" s="3"/>
      <c r="V858" s="6"/>
      <c r="W858" s="6"/>
      <c r="X858" s="6"/>
    </row>
    <row r="859" spans="8:24" ht="15.75" customHeight="1" x14ac:dyDescent="0.3">
      <c r="H859" s="29" t="e">
        <f>G859/(J858+$B$3)*100</f>
        <v>#VALUE!</v>
      </c>
      <c r="I859" s="2"/>
      <c r="J859" s="2" t="str">
        <f t="shared" si="68"/>
        <v/>
      </c>
      <c r="K859" s="2">
        <f>IF(J859&lt;MAX($J$14:$J859),J859-MAX($J$14:$J859),0)</f>
        <v>0</v>
      </c>
      <c r="L859" s="9" t="e">
        <f t="shared" si="69"/>
        <v>#VALUE!</v>
      </c>
      <c r="M859" s="3">
        <f t="shared" si="70"/>
        <v>52</v>
      </c>
      <c r="N859" s="3">
        <f t="shared" si="71"/>
        <v>52</v>
      </c>
      <c r="O859" s="24">
        <f t="shared" si="72"/>
        <v>0</v>
      </c>
      <c r="P859" s="3"/>
      <c r="Q859" s="3"/>
      <c r="R859" s="3"/>
      <c r="S859" s="5"/>
      <c r="T859" s="3"/>
      <c r="U859" s="3"/>
      <c r="V859" s="6"/>
      <c r="W859" s="6"/>
      <c r="X859" s="6"/>
    </row>
    <row r="860" spans="8:24" ht="15.75" customHeight="1" x14ac:dyDescent="0.3">
      <c r="H860" s="29" t="e">
        <f>G860/(J858+$B$3)*100</f>
        <v>#VALUE!</v>
      </c>
      <c r="I860" s="2"/>
      <c r="J860" s="2" t="str">
        <f t="shared" si="68"/>
        <v/>
      </c>
      <c r="K860" s="2">
        <f>IF(J860&lt;MAX($J$14:$J860),J860-MAX($J$14:$J860),0)</f>
        <v>0</v>
      </c>
      <c r="L860" s="9" t="e">
        <f t="shared" si="69"/>
        <v>#VALUE!</v>
      </c>
      <c r="M860" s="3">
        <f t="shared" si="70"/>
        <v>52</v>
      </c>
      <c r="N860" s="3">
        <f t="shared" si="71"/>
        <v>52</v>
      </c>
      <c r="O860" s="24">
        <f t="shared" si="72"/>
        <v>0</v>
      </c>
      <c r="P860" s="3"/>
      <c r="Q860" s="3"/>
      <c r="R860" s="3"/>
      <c r="S860" s="5"/>
      <c r="T860" s="3"/>
      <c r="U860" s="3"/>
      <c r="V860" s="6"/>
      <c r="W860" s="6"/>
      <c r="X860" s="6"/>
    </row>
    <row r="861" spans="8:24" ht="15.75" customHeight="1" x14ac:dyDescent="0.3">
      <c r="H861" s="29" t="e">
        <f>G861/(J860+$B$3)*100</f>
        <v>#VALUE!</v>
      </c>
      <c r="I861" s="2"/>
      <c r="J861" s="2" t="str">
        <f t="shared" si="68"/>
        <v/>
      </c>
      <c r="K861" s="2">
        <f>IF(J861&lt;MAX($J$14:$J861),J861-MAX($J$14:$J861),0)</f>
        <v>0</v>
      </c>
      <c r="L861" s="9" t="e">
        <f t="shared" si="69"/>
        <v>#VALUE!</v>
      </c>
      <c r="M861" s="3">
        <f t="shared" si="70"/>
        <v>52</v>
      </c>
      <c r="N861" s="3">
        <f t="shared" si="71"/>
        <v>52</v>
      </c>
      <c r="O861" s="24">
        <f t="shared" si="72"/>
        <v>0</v>
      </c>
      <c r="P861" s="3"/>
      <c r="Q861" s="3"/>
      <c r="R861" s="3"/>
      <c r="S861" s="5"/>
      <c r="T861" s="3"/>
      <c r="U861" s="3"/>
      <c r="V861" s="6"/>
      <c r="W861" s="6"/>
      <c r="X861" s="6"/>
    </row>
    <row r="862" spans="8:24" ht="15.75" customHeight="1" x14ac:dyDescent="0.3">
      <c r="H862" s="29" t="e">
        <f>G862/(J861+$B$3)*100</f>
        <v>#VALUE!</v>
      </c>
      <c r="I862" s="2"/>
      <c r="J862" s="2" t="str">
        <f t="shared" si="68"/>
        <v/>
      </c>
      <c r="K862" s="2">
        <f>IF(J862&lt;MAX($J$14:$J862),J862-MAX($J$14:$J862),0)</f>
        <v>0</v>
      </c>
      <c r="L862" s="9" t="e">
        <f t="shared" si="69"/>
        <v>#VALUE!</v>
      </c>
      <c r="M862" s="3">
        <f t="shared" si="70"/>
        <v>52</v>
      </c>
      <c r="N862" s="3">
        <f t="shared" si="71"/>
        <v>52</v>
      </c>
      <c r="O862" s="24">
        <f t="shared" si="72"/>
        <v>0</v>
      </c>
      <c r="P862" s="3"/>
      <c r="Q862" s="3"/>
      <c r="R862" s="3"/>
      <c r="S862" s="5"/>
      <c r="T862" s="3"/>
      <c r="U862" s="3"/>
      <c r="V862" s="6"/>
      <c r="W862" s="6"/>
      <c r="X862" s="6"/>
    </row>
    <row r="863" spans="8:24" ht="15.75" customHeight="1" x14ac:dyDescent="0.3">
      <c r="H863" s="29" t="e">
        <f>G863/(J862+$B$3)*100</f>
        <v>#VALUE!</v>
      </c>
      <c r="I863" s="2"/>
      <c r="J863" s="2" t="str">
        <f t="shared" si="68"/>
        <v/>
      </c>
      <c r="K863" s="2">
        <f>IF(J863&lt;MAX($J$14:$J863),J863-MAX($J$14:$J863),0)</f>
        <v>0</v>
      </c>
      <c r="L863" s="9" t="e">
        <f t="shared" si="69"/>
        <v>#VALUE!</v>
      </c>
      <c r="M863" s="3">
        <f t="shared" si="70"/>
        <v>52</v>
      </c>
      <c r="N863" s="3">
        <f t="shared" si="71"/>
        <v>52</v>
      </c>
      <c r="O863" s="24">
        <f t="shared" si="72"/>
        <v>0</v>
      </c>
      <c r="P863" s="3"/>
      <c r="Q863" s="3"/>
      <c r="R863" s="3"/>
      <c r="S863" s="5"/>
      <c r="T863" s="3"/>
      <c r="U863" s="3"/>
      <c r="V863" s="6"/>
      <c r="W863" s="6"/>
      <c r="X863" s="6"/>
    </row>
    <row r="864" spans="8:24" ht="15.75" customHeight="1" x14ac:dyDescent="0.3">
      <c r="H864" s="29" t="e">
        <f>G864/(J862+$B$3)*100</f>
        <v>#VALUE!</v>
      </c>
      <c r="I864" s="2"/>
      <c r="J864" s="2" t="str">
        <f t="shared" si="68"/>
        <v/>
      </c>
      <c r="K864" s="2">
        <f>IF(J864&lt;MAX($J$14:$J864),J864-MAX($J$14:$J864),0)</f>
        <v>0</v>
      </c>
      <c r="L864" s="9" t="e">
        <f t="shared" si="69"/>
        <v>#VALUE!</v>
      </c>
      <c r="M864" s="3">
        <f t="shared" si="70"/>
        <v>52</v>
      </c>
      <c r="N864" s="3">
        <f t="shared" si="71"/>
        <v>52</v>
      </c>
      <c r="O864" s="24">
        <f t="shared" si="72"/>
        <v>0</v>
      </c>
      <c r="P864" s="3"/>
      <c r="Q864" s="3"/>
      <c r="R864" s="3"/>
      <c r="S864" s="5"/>
      <c r="T864" s="3"/>
      <c r="U864" s="3"/>
      <c r="V864" s="6"/>
      <c r="W864" s="6"/>
      <c r="X864" s="6"/>
    </row>
    <row r="865" spans="8:24" ht="15.75" customHeight="1" x14ac:dyDescent="0.3">
      <c r="H865" s="29" t="e">
        <f>G865/(J864+$B$3)*100</f>
        <v>#VALUE!</v>
      </c>
      <c r="I865" s="2"/>
      <c r="J865" s="2" t="str">
        <f t="shared" si="68"/>
        <v/>
      </c>
      <c r="K865" s="2">
        <f>IF(J865&lt;MAX($J$14:$J865),J865-MAX($J$14:$J865),0)</f>
        <v>0</v>
      </c>
      <c r="L865" s="9" t="e">
        <f t="shared" si="69"/>
        <v>#VALUE!</v>
      </c>
      <c r="M865" s="3">
        <f t="shared" si="70"/>
        <v>52</v>
      </c>
      <c r="N865" s="3">
        <f t="shared" si="71"/>
        <v>52</v>
      </c>
      <c r="O865" s="24">
        <f t="shared" si="72"/>
        <v>0</v>
      </c>
      <c r="P865" s="3"/>
      <c r="Q865" s="3"/>
      <c r="R865" s="3"/>
      <c r="S865" s="5"/>
      <c r="T865" s="3"/>
      <c r="U865" s="3"/>
      <c r="V865" s="6"/>
      <c r="W865" s="6"/>
      <c r="X865" s="6"/>
    </row>
    <row r="866" spans="8:24" ht="15.75" customHeight="1" x14ac:dyDescent="0.3">
      <c r="H866" s="29" t="e">
        <f>G866/(J865+$B$3)*100</f>
        <v>#VALUE!</v>
      </c>
      <c r="I866" s="2"/>
      <c r="J866" s="2" t="str">
        <f t="shared" si="68"/>
        <v/>
      </c>
      <c r="K866" s="2">
        <f>IF(J866&lt;MAX($J$14:$J866),J866-MAX($J$14:$J866),0)</f>
        <v>0</v>
      </c>
      <c r="L866" s="9" t="e">
        <f t="shared" si="69"/>
        <v>#VALUE!</v>
      </c>
      <c r="M866" s="3">
        <f t="shared" si="70"/>
        <v>52</v>
      </c>
      <c r="N866" s="3">
        <f t="shared" si="71"/>
        <v>52</v>
      </c>
      <c r="O866" s="24">
        <f t="shared" si="72"/>
        <v>0</v>
      </c>
      <c r="P866" s="3"/>
      <c r="Q866" s="3"/>
      <c r="R866" s="3"/>
      <c r="S866" s="5"/>
      <c r="T866" s="3"/>
      <c r="U866" s="3"/>
      <c r="V866" s="6"/>
      <c r="W866" s="6"/>
      <c r="X866" s="6"/>
    </row>
    <row r="867" spans="8:24" ht="15.75" customHeight="1" x14ac:dyDescent="0.3">
      <c r="H867" s="29" t="e">
        <f>G867/(J866+$B$3)*100</f>
        <v>#VALUE!</v>
      </c>
      <c r="I867" s="2"/>
      <c r="J867" s="2" t="str">
        <f t="shared" si="68"/>
        <v/>
      </c>
      <c r="K867" s="2">
        <f>IF(J867&lt;MAX($J$14:$J867),J867-MAX($J$14:$J867),0)</f>
        <v>0</v>
      </c>
      <c r="L867" s="9" t="e">
        <f t="shared" si="69"/>
        <v>#VALUE!</v>
      </c>
      <c r="M867" s="3">
        <f t="shared" si="70"/>
        <v>52</v>
      </c>
      <c r="N867" s="3">
        <f t="shared" si="71"/>
        <v>52</v>
      </c>
      <c r="O867" s="24">
        <f t="shared" si="72"/>
        <v>0</v>
      </c>
      <c r="P867" s="3"/>
      <c r="Q867" s="3"/>
      <c r="R867" s="3"/>
      <c r="S867" s="5"/>
      <c r="T867" s="3"/>
      <c r="U867" s="3"/>
      <c r="V867" s="6"/>
      <c r="W867" s="6"/>
      <c r="X867" s="6"/>
    </row>
    <row r="868" spans="8:24" ht="15.75" customHeight="1" x14ac:dyDescent="0.3">
      <c r="H868" s="29" t="e">
        <f>G868/(J866+$B$3)*100</f>
        <v>#VALUE!</v>
      </c>
      <c r="I868" s="2"/>
      <c r="J868" s="2" t="str">
        <f t="shared" si="68"/>
        <v/>
      </c>
      <c r="K868" s="2">
        <f>IF(J868&lt;MAX($J$14:$J868),J868-MAX($J$14:$J868),0)</f>
        <v>0</v>
      </c>
      <c r="L868" s="9" t="e">
        <f t="shared" si="69"/>
        <v>#VALUE!</v>
      </c>
      <c r="M868" s="3">
        <f t="shared" si="70"/>
        <v>52</v>
      </c>
      <c r="N868" s="3">
        <f t="shared" si="71"/>
        <v>52</v>
      </c>
      <c r="O868" s="24">
        <f t="shared" si="72"/>
        <v>0</v>
      </c>
      <c r="P868" s="3"/>
      <c r="Q868" s="3"/>
      <c r="R868" s="3"/>
      <c r="S868" s="5"/>
      <c r="T868" s="3"/>
      <c r="U868" s="3"/>
      <c r="V868" s="6"/>
      <c r="W868" s="6"/>
      <c r="X868" s="6"/>
    </row>
    <row r="869" spans="8:24" ht="15.75" customHeight="1" x14ac:dyDescent="0.3">
      <c r="H869" s="29" t="e">
        <f>G869/(J868+$B$3)*100</f>
        <v>#VALUE!</v>
      </c>
      <c r="I869" s="2"/>
      <c r="J869" s="2" t="str">
        <f t="shared" si="68"/>
        <v/>
      </c>
      <c r="K869" s="2">
        <f>IF(J869&lt;MAX($J$14:$J869),J869-MAX($J$14:$J869),0)</f>
        <v>0</v>
      </c>
      <c r="L869" s="9" t="e">
        <f t="shared" si="69"/>
        <v>#VALUE!</v>
      </c>
      <c r="M869" s="3">
        <f t="shared" si="70"/>
        <v>52</v>
      </c>
      <c r="N869" s="3">
        <f t="shared" si="71"/>
        <v>52</v>
      </c>
      <c r="O869" s="24">
        <f t="shared" si="72"/>
        <v>0</v>
      </c>
      <c r="P869" s="3"/>
      <c r="Q869" s="3"/>
      <c r="R869" s="3"/>
      <c r="S869" s="5"/>
      <c r="T869" s="3"/>
      <c r="U869" s="3"/>
      <c r="V869" s="6"/>
      <c r="W869" s="6"/>
      <c r="X869" s="6"/>
    </row>
    <row r="870" spans="8:24" ht="15.75" customHeight="1" x14ac:dyDescent="0.3">
      <c r="H870" s="29" t="e">
        <f>G870/(J869+$B$3)*100</f>
        <v>#VALUE!</v>
      </c>
      <c r="I870" s="2"/>
      <c r="J870" s="2" t="str">
        <f t="shared" si="68"/>
        <v/>
      </c>
      <c r="K870" s="2">
        <f>IF(J870&lt;MAX($J$14:$J870),J870-MAX($J$14:$J870),0)</f>
        <v>0</v>
      </c>
      <c r="L870" s="9" t="e">
        <f t="shared" si="69"/>
        <v>#VALUE!</v>
      </c>
      <c r="M870" s="3">
        <f t="shared" si="70"/>
        <v>52</v>
      </c>
      <c r="N870" s="3">
        <f t="shared" si="71"/>
        <v>52</v>
      </c>
      <c r="O870" s="24">
        <f t="shared" si="72"/>
        <v>0</v>
      </c>
      <c r="P870" s="3"/>
      <c r="Q870" s="3"/>
      <c r="R870" s="3"/>
      <c r="S870" s="5"/>
      <c r="T870" s="3"/>
      <c r="U870" s="3"/>
      <c r="V870" s="6"/>
      <c r="W870" s="6"/>
      <c r="X870" s="6"/>
    </row>
    <row r="871" spans="8:24" ht="15.75" customHeight="1" x14ac:dyDescent="0.3">
      <c r="H871" s="29" t="e">
        <f>G871/(J870+$B$3)*100</f>
        <v>#VALUE!</v>
      </c>
      <c r="I871" s="2"/>
      <c r="J871" s="2" t="str">
        <f t="shared" si="68"/>
        <v/>
      </c>
      <c r="K871" s="2">
        <f>IF(J871&lt;MAX($J$14:$J871),J871-MAX($J$14:$J871),0)</f>
        <v>0</v>
      </c>
      <c r="L871" s="9" t="e">
        <f t="shared" si="69"/>
        <v>#VALUE!</v>
      </c>
      <c r="M871" s="3">
        <f t="shared" si="70"/>
        <v>52</v>
      </c>
      <c r="N871" s="3">
        <f t="shared" si="71"/>
        <v>52</v>
      </c>
      <c r="O871" s="24">
        <f t="shared" si="72"/>
        <v>0</v>
      </c>
      <c r="P871" s="3"/>
      <c r="Q871" s="3"/>
      <c r="R871" s="3"/>
      <c r="S871" s="5"/>
      <c r="T871" s="3"/>
      <c r="U871" s="3"/>
      <c r="V871" s="6"/>
      <c r="W871" s="6"/>
      <c r="X871" s="6"/>
    </row>
    <row r="872" spans="8:24" ht="15.75" customHeight="1" x14ac:dyDescent="0.3">
      <c r="H872" s="29" t="e">
        <f>G872/(J870+$B$3)*100</f>
        <v>#VALUE!</v>
      </c>
      <c r="I872" s="2"/>
      <c r="J872" s="2" t="str">
        <f t="shared" si="68"/>
        <v/>
      </c>
      <c r="K872" s="2">
        <f>IF(J872&lt;MAX($J$14:$J872),J872-MAX($J$14:$J872),0)</f>
        <v>0</v>
      </c>
      <c r="L872" s="9" t="e">
        <f t="shared" si="69"/>
        <v>#VALUE!</v>
      </c>
      <c r="M872" s="3">
        <f t="shared" si="70"/>
        <v>52</v>
      </c>
      <c r="N872" s="3">
        <f t="shared" si="71"/>
        <v>52</v>
      </c>
      <c r="O872" s="24">
        <f t="shared" si="72"/>
        <v>0</v>
      </c>
      <c r="P872" s="3"/>
      <c r="Q872" s="3"/>
      <c r="R872" s="3"/>
      <c r="S872" s="5"/>
      <c r="T872" s="3"/>
      <c r="U872" s="3"/>
      <c r="V872" s="6"/>
      <c r="W872" s="6"/>
      <c r="X872" s="6"/>
    </row>
    <row r="873" spans="8:24" ht="15.75" customHeight="1" x14ac:dyDescent="0.3">
      <c r="H873" s="29" t="e">
        <f>G873/(J872+$B$3)*100</f>
        <v>#VALUE!</v>
      </c>
      <c r="I873" s="2"/>
      <c r="J873" s="2" t="str">
        <f t="shared" si="68"/>
        <v/>
      </c>
      <c r="K873" s="2">
        <f>IF(J873&lt;MAX($J$14:$J873),J873-MAX($J$14:$J873),0)</f>
        <v>0</v>
      </c>
      <c r="L873" s="9" t="e">
        <f t="shared" si="69"/>
        <v>#VALUE!</v>
      </c>
      <c r="M873" s="3">
        <f t="shared" si="70"/>
        <v>52</v>
      </c>
      <c r="N873" s="3">
        <f t="shared" si="71"/>
        <v>52</v>
      </c>
      <c r="O873" s="24">
        <f t="shared" si="72"/>
        <v>0</v>
      </c>
      <c r="P873" s="3"/>
      <c r="Q873" s="3"/>
      <c r="R873" s="3"/>
      <c r="S873" s="5"/>
      <c r="T873" s="3"/>
      <c r="U873" s="3"/>
      <c r="V873" s="6"/>
      <c r="W873" s="6"/>
      <c r="X873" s="6"/>
    </row>
    <row r="874" spans="8:24" ht="15.75" customHeight="1" x14ac:dyDescent="0.3">
      <c r="H874" s="29" t="e">
        <f>G874/(J873+$B$3)*100</f>
        <v>#VALUE!</v>
      </c>
      <c r="I874" s="2"/>
      <c r="J874" s="2" t="str">
        <f t="shared" si="68"/>
        <v/>
      </c>
      <c r="K874" s="2">
        <f>IF(J874&lt;MAX($J$14:$J874),J874-MAX($J$14:$J874),0)</f>
        <v>0</v>
      </c>
      <c r="L874" s="9" t="e">
        <f t="shared" si="69"/>
        <v>#VALUE!</v>
      </c>
      <c r="M874" s="3">
        <f t="shared" si="70"/>
        <v>52</v>
      </c>
      <c r="N874" s="3">
        <f t="shared" si="71"/>
        <v>52</v>
      </c>
      <c r="O874" s="24">
        <f t="shared" si="72"/>
        <v>0</v>
      </c>
      <c r="P874" s="3"/>
      <c r="Q874" s="3"/>
      <c r="R874" s="3"/>
      <c r="S874" s="5"/>
      <c r="T874" s="3"/>
      <c r="U874" s="3"/>
      <c r="V874" s="6"/>
      <c r="W874" s="6"/>
      <c r="X874" s="6"/>
    </row>
    <row r="875" spans="8:24" ht="15.75" customHeight="1" x14ac:dyDescent="0.3">
      <c r="H875" s="29" t="e">
        <f>G875/(J874+$B$3)*100</f>
        <v>#VALUE!</v>
      </c>
      <c r="I875" s="2"/>
      <c r="J875" s="2" t="str">
        <f t="shared" si="68"/>
        <v/>
      </c>
      <c r="K875" s="2">
        <f>IF(J875&lt;MAX($J$14:$J875),J875-MAX($J$14:$J875),0)</f>
        <v>0</v>
      </c>
      <c r="L875" s="9" t="e">
        <f t="shared" si="69"/>
        <v>#VALUE!</v>
      </c>
      <c r="M875" s="3">
        <f t="shared" si="70"/>
        <v>52</v>
      </c>
      <c r="N875" s="3">
        <f t="shared" si="71"/>
        <v>52</v>
      </c>
      <c r="O875" s="24">
        <f t="shared" si="72"/>
        <v>0</v>
      </c>
      <c r="P875" s="3"/>
      <c r="Q875" s="3"/>
      <c r="R875" s="3"/>
      <c r="S875" s="5"/>
      <c r="T875" s="3"/>
      <c r="U875" s="3"/>
      <c r="V875" s="6"/>
      <c r="W875" s="6"/>
      <c r="X875" s="6"/>
    </row>
    <row r="876" spans="8:24" ht="15.75" customHeight="1" x14ac:dyDescent="0.3">
      <c r="H876" s="29" t="e">
        <f>G876/(J874+$B$3)*100</f>
        <v>#VALUE!</v>
      </c>
      <c r="I876" s="2"/>
      <c r="J876" s="2" t="str">
        <f t="shared" si="68"/>
        <v/>
      </c>
      <c r="K876" s="2">
        <f>IF(J876&lt;MAX($J$14:$J876),J876-MAX($J$14:$J876),0)</f>
        <v>0</v>
      </c>
      <c r="L876" s="9" t="e">
        <f t="shared" si="69"/>
        <v>#VALUE!</v>
      </c>
      <c r="M876" s="3">
        <f t="shared" si="70"/>
        <v>52</v>
      </c>
      <c r="N876" s="3">
        <f t="shared" si="71"/>
        <v>52</v>
      </c>
      <c r="O876" s="24">
        <f t="shared" si="72"/>
        <v>0</v>
      </c>
      <c r="P876" s="3"/>
      <c r="Q876" s="3"/>
      <c r="R876" s="3"/>
      <c r="S876" s="5"/>
      <c r="T876" s="3"/>
      <c r="U876" s="3"/>
      <c r="V876" s="6"/>
      <c r="W876" s="6"/>
      <c r="X876" s="6"/>
    </row>
    <row r="877" spans="8:24" ht="15.75" customHeight="1" x14ac:dyDescent="0.3">
      <c r="H877" s="29" t="e">
        <f>G877/(J876+$B$3)*100</f>
        <v>#VALUE!</v>
      </c>
      <c r="I877" s="2"/>
      <c r="J877" s="2" t="str">
        <f t="shared" si="68"/>
        <v/>
      </c>
      <c r="K877" s="2">
        <f>IF(J877&lt;MAX($J$14:$J877),J877-MAX($J$14:$J877),0)</f>
        <v>0</v>
      </c>
      <c r="L877" s="9" t="e">
        <f t="shared" si="69"/>
        <v>#VALUE!</v>
      </c>
      <c r="M877" s="3">
        <f t="shared" si="70"/>
        <v>52</v>
      </c>
      <c r="N877" s="3">
        <f t="shared" si="71"/>
        <v>52</v>
      </c>
      <c r="O877" s="24">
        <f t="shared" si="72"/>
        <v>0</v>
      </c>
      <c r="P877" s="3"/>
      <c r="Q877" s="3"/>
      <c r="R877" s="3"/>
      <c r="S877" s="5"/>
      <c r="T877" s="3"/>
      <c r="U877" s="3"/>
      <c r="V877" s="6"/>
      <c r="W877" s="6"/>
      <c r="X877" s="6"/>
    </row>
    <row r="878" spans="8:24" ht="15.75" customHeight="1" x14ac:dyDescent="0.3">
      <c r="H878" s="29" t="e">
        <f>G878/(J877+$B$3)*100</f>
        <v>#VALUE!</v>
      </c>
      <c r="I878" s="2"/>
      <c r="J878" s="2" t="str">
        <f t="shared" si="68"/>
        <v/>
      </c>
      <c r="K878" s="2">
        <f>IF(J878&lt;MAX($J$14:$J878),J878-MAX($J$14:$J878),0)</f>
        <v>0</v>
      </c>
      <c r="L878" s="9" t="e">
        <f t="shared" si="69"/>
        <v>#VALUE!</v>
      </c>
      <c r="M878" s="3">
        <f t="shared" si="70"/>
        <v>52</v>
      </c>
      <c r="N878" s="3">
        <f t="shared" si="71"/>
        <v>52</v>
      </c>
      <c r="O878" s="24">
        <f t="shared" si="72"/>
        <v>0</v>
      </c>
      <c r="P878" s="3"/>
      <c r="Q878" s="3"/>
      <c r="R878" s="3"/>
      <c r="S878" s="5"/>
      <c r="T878" s="3"/>
      <c r="U878" s="3"/>
      <c r="V878" s="6"/>
      <c r="W878" s="6"/>
      <c r="X878" s="6"/>
    </row>
    <row r="879" spans="8:24" ht="15.75" customHeight="1" x14ac:dyDescent="0.3">
      <c r="H879" s="29" t="e">
        <f>G879/(J878+$B$3)*100</f>
        <v>#VALUE!</v>
      </c>
      <c r="I879" s="2"/>
      <c r="J879" s="2" t="str">
        <f t="shared" si="68"/>
        <v/>
      </c>
      <c r="K879" s="2">
        <f>IF(J879&lt;MAX($J$14:$J879),J879-MAX($J$14:$J879),0)</f>
        <v>0</v>
      </c>
      <c r="L879" s="9" t="e">
        <f t="shared" si="69"/>
        <v>#VALUE!</v>
      </c>
      <c r="M879" s="3">
        <f t="shared" si="70"/>
        <v>52</v>
      </c>
      <c r="N879" s="3">
        <f t="shared" si="71"/>
        <v>52</v>
      </c>
      <c r="O879" s="24">
        <f t="shared" si="72"/>
        <v>0</v>
      </c>
      <c r="P879" s="3"/>
      <c r="Q879" s="3"/>
      <c r="R879" s="3"/>
      <c r="S879" s="5"/>
      <c r="T879" s="3"/>
      <c r="U879" s="3"/>
      <c r="V879" s="6"/>
      <c r="W879" s="6"/>
      <c r="X879" s="6"/>
    </row>
    <row r="880" spans="8:24" ht="15.75" customHeight="1" x14ac:dyDescent="0.3">
      <c r="H880" s="29" t="e">
        <f>G880/(J878+$B$3)*100</f>
        <v>#VALUE!</v>
      </c>
      <c r="I880" s="2"/>
      <c r="J880" s="2" t="str">
        <f t="shared" si="68"/>
        <v/>
      </c>
      <c r="K880" s="2">
        <f>IF(J880&lt;MAX($J$14:$J880),J880-MAX($J$14:$J880),0)</f>
        <v>0</v>
      </c>
      <c r="L880" s="9" t="e">
        <f t="shared" si="69"/>
        <v>#VALUE!</v>
      </c>
      <c r="M880" s="3">
        <f t="shared" si="70"/>
        <v>52</v>
      </c>
      <c r="N880" s="3">
        <f t="shared" si="71"/>
        <v>52</v>
      </c>
      <c r="O880" s="24">
        <f t="shared" si="72"/>
        <v>0</v>
      </c>
      <c r="P880" s="3"/>
      <c r="Q880" s="3"/>
      <c r="R880" s="3"/>
      <c r="S880" s="5"/>
      <c r="T880" s="3"/>
      <c r="U880" s="3"/>
      <c r="V880" s="6"/>
      <c r="W880" s="6"/>
      <c r="X880" s="6"/>
    </row>
    <row r="881" spans="8:24" ht="15.75" customHeight="1" x14ac:dyDescent="0.3">
      <c r="H881" s="29" t="e">
        <f>G881/(J880+$B$3)*100</f>
        <v>#VALUE!</v>
      </c>
      <c r="I881" s="2"/>
      <c r="J881" s="2" t="str">
        <f t="shared" si="68"/>
        <v/>
      </c>
      <c r="K881" s="2">
        <f>IF(J881&lt;MAX($J$14:$J881),J881-MAX($J$14:$J881),0)</f>
        <v>0</v>
      </c>
      <c r="L881" s="9" t="e">
        <f t="shared" si="69"/>
        <v>#VALUE!</v>
      </c>
      <c r="M881" s="3">
        <f t="shared" si="70"/>
        <v>52</v>
      </c>
      <c r="N881" s="3">
        <f t="shared" si="71"/>
        <v>52</v>
      </c>
      <c r="O881" s="24">
        <f t="shared" si="72"/>
        <v>0</v>
      </c>
      <c r="P881" s="3"/>
      <c r="Q881" s="3"/>
      <c r="R881" s="3"/>
      <c r="S881" s="5"/>
      <c r="T881" s="3"/>
      <c r="U881" s="3"/>
      <c r="V881" s="6"/>
      <c r="W881" s="6"/>
      <c r="X881" s="6"/>
    </row>
    <row r="882" spans="8:24" ht="15.75" customHeight="1" x14ac:dyDescent="0.3">
      <c r="H882" s="29" t="e">
        <f>G882/(J881+$B$3)*100</f>
        <v>#VALUE!</v>
      </c>
      <c r="I882" s="2"/>
      <c r="J882" s="2" t="str">
        <f t="shared" si="68"/>
        <v/>
      </c>
      <c r="K882" s="2">
        <f>IF(J882&lt;MAX($J$14:$J882),J882-MAX($J$14:$J882),0)</f>
        <v>0</v>
      </c>
      <c r="L882" s="9" t="e">
        <f t="shared" si="69"/>
        <v>#VALUE!</v>
      </c>
      <c r="M882" s="3">
        <f t="shared" si="70"/>
        <v>52</v>
      </c>
      <c r="N882" s="3">
        <f t="shared" si="71"/>
        <v>52</v>
      </c>
      <c r="O882" s="24">
        <f t="shared" si="72"/>
        <v>0</v>
      </c>
      <c r="P882" s="3"/>
      <c r="Q882" s="3"/>
      <c r="R882" s="3"/>
      <c r="S882" s="5"/>
      <c r="T882" s="3"/>
      <c r="U882" s="3"/>
      <c r="V882" s="6"/>
      <c r="W882" s="6"/>
      <c r="X882" s="6"/>
    </row>
    <row r="883" spans="8:24" ht="15.75" customHeight="1" x14ac:dyDescent="0.3">
      <c r="H883" s="29" t="e">
        <f>G883/(J882+$B$3)*100</f>
        <v>#VALUE!</v>
      </c>
      <c r="I883" s="2"/>
      <c r="J883" s="2" t="str">
        <f t="shared" si="68"/>
        <v/>
      </c>
      <c r="K883" s="2">
        <f>IF(J883&lt;MAX($J$14:$J883),J883-MAX($J$14:$J883),0)</f>
        <v>0</v>
      </c>
      <c r="L883" s="9" t="e">
        <f t="shared" si="69"/>
        <v>#VALUE!</v>
      </c>
      <c r="M883" s="3">
        <f t="shared" si="70"/>
        <v>52</v>
      </c>
      <c r="N883" s="3">
        <f t="shared" si="71"/>
        <v>52</v>
      </c>
      <c r="O883" s="24">
        <f t="shared" si="72"/>
        <v>0</v>
      </c>
      <c r="P883" s="3"/>
      <c r="Q883" s="3"/>
      <c r="R883" s="3"/>
      <c r="S883" s="5"/>
      <c r="T883" s="3"/>
      <c r="U883" s="3"/>
      <c r="V883" s="6"/>
      <c r="W883" s="6"/>
      <c r="X883" s="6"/>
    </row>
    <row r="884" spans="8:24" ht="15.75" customHeight="1" x14ac:dyDescent="0.3">
      <c r="H884" s="29" t="e">
        <f>G884/(J882+$B$3)*100</f>
        <v>#VALUE!</v>
      </c>
      <c r="I884" s="2"/>
      <c r="J884" s="2" t="str">
        <f t="shared" si="68"/>
        <v/>
      </c>
      <c r="K884" s="2">
        <f>IF(J884&lt;MAX($J$14:$J884),J884-MAX($J$14:$J884),0)</f>
        <v>0</v>
      </c>
      <c r="L884" s="9" t="e">
        <f t="shared" si="69"/>
        <v>#VALUE!</v>
      </c>
      <c r="M884" s="3">
        <f t="shared" si="70"/>
        <v>52</v>
      </c>
      <c r="N884" s="3">
        <f t="shared" si="71"/>
        <v>52</v>
      </c>
      <c r="O884" s="24">
        <f t="shared" si="72"/>
        <v>0</v>
      </c>
      <c r="P884" s="3"/>
      <c r="Q884" s="3"/>
      <c r="R884" s="3"/>
      <c r="S884" s="5"/>
      <c r="T884" s="3"/>
      <c r="U884" s="3"/>
      <c r="V884" s="6"/>
      <c r="W884" s="6"/>
      <c r="X884" s="6"/>
    </row>
    <row r="885" spans="8:24" ht="15.75" customHeight="1" x14ac:dyDescent="0.3">
      <c r="H885" s="29" t="e">
        <f>G885/(J884+$B$3)*100</f>
        <v>#VALUE!</v>
      </c>
      <c r="I885" s="2"/>
      <c r="J885" s="2" t="str">
        <f t="shared" si="68"/>
        <v/>
      </c>
      <c r="K885" s="2">
        <f>IF(J885&lt;MAX($J$14:$J885),J885-MAX($J$14:$J885),0)</f>
        <v>0</v>
      </c>
      <c r="L885" s="9" t="e">
        <f t="shared" si="69"/>
        <v>#VALUE!</v>
      </c>
      <c r="M885" s="3">
        <f t="shared" si="70"/>
        <v>52</v>
      </c>
      <c r="N885" s="3">
        <f t="shared" si="71"/>
        <v>52</v>
      </c>
      <c r="O885" s="24">
        <f t="shared" si="72"/>
        <v>0</v>
      </c>
      <c r="P885" s="3"/>
      <c r="Q885" s="3"/>
      <c r="R885" s="3"/>
      <c r="S885" s="5"/>
      <c r="T885" s="3"/>
      <c r="U885" s="3"/>
      <c r="V885" s="6"/>
      <c r="W885" s="6"/>
      <c r="X885" s="6"/>
    </row>
    <row r="886" spans="8:24" ht="15.75" customHeight="1" x14ac:dyDescent="0.3">
      <c r="H886" s="29" t="e">
        <f>G886/(J885+$B$3)*100</f>
        <v>#VALUE!</v>
      </c>
      <c r="I886" s="2"/>
      <c r="J886" s="2" t="str">
        <f t="shared" si="68"/>
        <v/>
      </c>
      <c r="K886" s="2">
        <f>IF(J886&lt;MAX($J$14:$J886),J886-MAX($J$14:$J886),0)</f>
        <v>0</v>
      </c>
      <c r="L886" s="9" t="e">
        <f t="shared" si="69"/>
        <v>#VALUE!</v>
      </c>
      <c r="M886" s="3">
        <f t="shared" si="70"/>
        <v>52</v>
      </c>
      <c r="N886" s="3">
        <f t="shared" si="71"/>
        <v>52</v>
      </c>
      <c r="O886" s="24">
        <f t="shared" si="72"/>
        <v>0</v>
      </c>
      <c r="P886" s="3"/>
      <c r="Q886" s="3"/>
      <c r="R886" s="3"/>
      <c r="S886" s="5"/>
      <c r="T886" s="3"/>
      <c r="U886" s="3"/>
      <c r="V886" s="6"/>
      <c r="W886" s="6"/>
      <c r="X886" s="6"/>
    </row>
    <row r="887" spans="8:24" ht="15.75" customHeight="1" x14ac:dyDescent="0.3">
      <c r="H887" s="29" t="e">
        <f>G887/(J886+$B$3)*100</f>
        <v>#VALUE!</v>
      </c>
      <c r="I887" s="2"/>
      <c r="J887" s="2" t="str">
        <f t="shared" si="68"/>
        <v/>
      </c>
      <c r="K887" s="2">
        <f>IF(J887&lt;MAX($J$14:$J887),J887-MAX($J$14:$J887),0)</f>
        <v>0</v>
      </c>
      <c r="L887" s="9" t="e">
        <f t="shared" si="69"/>
        <v>#VALUE!</v>
      </c>
      <c r="M887" s="3">
        <f t="shared" si="70"/>
        <v>52</v>
      </c>
      <c r="N887" s="3">
        <f t="shared" si="71"/>
        <v>52</v>
      </c>
      <c r="O887" s="24">
        <f t="shared" si="72"/>
        <v>0</v>
      </c>
      <c r="P887" s="3"/>
      <c r="Q887" s="3"/>
      <c r="R887" s="3"/>
      <c r="S887" s="5"/>
      <c r="T887" s="3"/>
      <c r="U887" s="3"/>
      <c r="V887" s="6"/>
      <c r="W887" s="6"/>
      <c r="X887" s="6"/>
    </row>
    <row r="888" spans="8:24" ht="15.75" customHeight="1" x14ac:dyDescent="0.3">
      <c r="H888" s="29" t="e">
        <f>G888/(J886+$B$3)*100</f>
        <v>#VALUE!</v>
      </c>
      <c r="I888" s="2"/>
      <c r="J888" s="2" t="str">
        <f t="shared" si="68"/>
        <v/>
      </c>
      <c r="K888" s="2">
        <f>IF(J888&lt;MAX($J$14:$J888),J888-MAX($J$14:$J888),0)</f>
        <v>0</v>
      </c>
      <c r="L888" s="9" t="e">
        <f t="shared" si="69"/>
        <v>#VALUE!</v>
      </c>
      <c r="M888" s="3">
        <f t="shared" si="70"/>
        <v>52</v>
      </c>
      <c r="N888" s="3">
        <f t="shared" si="71"/>
        <v>52</v>
      </c>
      <c r="O888" s="24">
        <f t="shared" si="72"/>
        <v>0</v>
      </c>
      <c r="P888" s="3"/>
      <c r="Q888" s="3"/>
      <c r="R888" s="3"/>
      <c r="S888" s="5"/>
      <c r="T888" s="3"/>
      <c r="U888" s="3"/>
      <c r="V888" s="6"/>
      <c r="W888" s="6"/>
      <c r="X888" s="6"/>
    </row>
    <row r="889" spans="8:24" ht="15.75" customHeight="1" x14ac:dyDescent="0.3">
      <c r="H889" s="29" t="e">
        <f>G889/(J888+$B$3)*100</f>
        <v>#VALUE!</v>
      </c>
      <c r="I889" s="2"/>
      <c r="J889" s="2" t="str">
        <f t="shared" si="68"/>
        <v/>
      </c>
      <c r="K889" s="2">
        <f>IF(J889&lt;MAX($J$14:$J889),J889-MAX($J$14:$J889),0)</f>
        <v>0</v>
      </c>
      <c r="L889" s="9" t="e">
        <f t="shared" si="69"/>
        <v>#VALUE!</v>
      </c>
      <c r="M889" s="3">
        <f t="shared" si="70"/>
        <v>52</v>
      </c>
      <c r="N889" s="3">
        <f t="shared" si="71"/>
        <v>52</v>
      </c>
      <c r="O889" s="24">
        <f t="shared" si="72"/>
        <v>0</v>
      </c>
      <c r="P889" s="3"/>
      <c r="Q889" s="3"/>
      <c r="R889" s="3"/>
      <c r="S889" s="5"/>
      <c r="T889" s="3"/>
      <c r="U889" s="3"/>
      <c r="V889" s="6"/>
      <c r="W889" s="6"/>
      <c r="X889" s="6"/>
    </row>
    <row r="890" spans="8:24" ht="15.75" customHeight="1" x14ac:dyDescent="0.3">
      <c r="H890" s="29" t="e">
        <f>G890/(J889+$B$3)*100</f>
        <v>#VALUE!</v>
      </c>
      <c r="I890" s="2"/>
      <c r="J890" s="2" t="str">
        <f t="shared" si="68"/>
        <v/>
      </c>
      <c r="K890" s="2">
        <f>IF(J890&lt;MAX($J$14:$J890),J890-MAX($J$14:$J890),0)</f>
        <v>0</v>
      </c>
      <c r="L890" s="9" t="e">
        <f t="shared" si="69"/>
        <v>#VALUE!</v>
      </c>
      <c r="M890" s="3">
        <f t="shared" si="70"/>
        <v>52</v>
      </c>
      <c r="N890" s="3">
        <f t="shared" si="71"/>
        <v>52</v>
      </c>
      <c r="O890" s="24">
        <f t="shared" si="72"/>
        <v>0</v>
      </c>
      <c r="P890" s="3"/>
      <c r="Q890" s="3"/>
      <c r="R890" s="3"/>
      <c r="S890" s="5"/>
      <c r="T890" s="3"/>
      <c r="U890" s="3"/>
      <c r="V890" s="6"/>
      <c r="W890" s="6"/>
      <c r="X890" s="6"/>
    </row>
    <row r="891" spans="8:24" ht="15.75" customHeight="1" x14ac:dyDescent="0.3">
      <c r="H891" s="29" t="e">
        <f>G891/(J890+$B$3)*100</f>
        <v>#VALUE!</v>
      </c>
      <c r="I891" s="2"/>
      <c r="J891" s="2" t="str">
        <f t="shared" si="68"/>
        <v/>
      </c>
      <c r="K891" s="2">
        <f>IF(J891&lt;MAX($J$14:$J891),J891-MAX($J$14:$J891),0)</f>
        <v>0</v>
      </c>
      <c r="L891" s="9" t="e">
        <f t="shared" si="69"/>
        <v>#VALUE!</v>
      </c>
      <c r="M891" s="3">
        <f t="shared" si="70"/>
        <v>52</v>
      </c>
      <c r="N891" s="3">
        <f t="shared" si="71"/>
        <v>52</v>
      </c>
      <c r="O891" s="24">
        <f t="shared" si="72"/>
        <v>0</v>
      </c>
      <c r="P891" s="3"/>
      <c r="Q891" s="3"/>
      <c r="R891" s="3"/>
      <c r="S891" s="5"/>
      <c r="T891" s="3"/>
      <c r="U891" s="3"/>
      <c r="V891" s="6"/>
      <c r="W891" s="6"/>
      <c r="X891" s="6"/>
    </row>
    <row r="892" spans="8:24" ht="15.75" customHeight="1" x14ac:dyDescent="0.3">
      <c r="H892" s="29" t="e">
        <f>G892/(J890+$B$3)*100</f>
        <v>#VALUE!</v>
      </c>
      <c r="I892" s="2"/>
      <c r="J892" s="2" t="str">
        <f t="shared" si="68"/>
        <v/>
      </c>
      <c r="K892" s="2">
        <f>IF(J892&lt;MAX($J$14:$J892),J892-MAX($J$14:$J892),0)</f>
        <v>0</v>
      </c>
      <c r="L892" s="9" t="e">
        <f t="shared" si="69"/>
        <v>#VALUE!</v>
      </c>
      <c r="M892" s="3">
        <f t="shared" si="70"/>
        <v>52</v>
      </c>
      <c r="N892" s="3">
        <f t="shared" si="71"/>
        <v>52</v>
      </c>
      <c r="O892" s="24">
        <f t="shared" si="72"/>
        <v>0</v>
      </c>
      <c r="P892" s="3"/>
      <c r="Q892" s="3"/>
      <c r="R892" s="3"/>
      <c r="S892" s="5"/>
      <c r="T892" s="3"/>
      <c r="U892" s="3"/>
      <c r="V892" s="6"/>
      <c r="W892" s="6"/>
      <c r="X892" s="6"/>
    </row>
    <row r="893" spans="8:24" ht="15.75" customHeight="1" x14ac:dyDescent="0.3">
      <c r="H893" s="29" t="e">
        <f>G893/(J892+$B$3)*100</f>
        <v>#VALUE!</v>
      </c>
      <c r="I893" s="2"/>
      <c r="J893" s="2" t="str">
        <f t="shared" si="68"/>
        <v/>
      </c>
      <c r="K893" s="2">
        <f>IF(J893&lt;MAX($J$14:$J893),J893-MAX($J$14:$J893),0)</f>
        <v>0</v>
      </c>
      <c r="L893" s="9" t="e">
        <f t="shared" si="69"/>
        <v>#VALUE!</v>
      </c>
      <c r="M893" s="3">
        <f t="shared" si="70"/>
        <v>52</v>
      </c>
      <c r="N893" s="3">
        <f t="shared" si="71"/>
        <v>52</v>
      </c>
      <c r="O893" s="24">
        <f t="shared" si="72"/>
        <v>0</v>
      </c>
      <c r="P893" s="3"/>
      <c r="Q893" s="3"/>
      <c r="R893" s="3"/>
      <c r="S893" s="5"/>
      <c r="T893" s="3"/>
      <c r="U893" s="3"/>
      <c r="V893" s="6"/>
      <c r="W893" s="6"/>
      <c r="X893" s="6"/>
    </row>
    <row r="894" spans="8:24" ht="15.75" customHeight="1" x14ac:dyDescent="0.3">
      <c r="H894" s="29" t="e">
        <f>G894/(J893+$B$3)*100</f>
        <v>#VALUE!</v>
      </c>
      <c r="I894" s="2"/>
      <c r="J894" s="2" t="str">
        <f t="shared" si="68"/>
        <v/>
      </c>
      <c r="K894" s="2">
        <f>IF(J894&lt;MAX($J$14:$J894),J894-MAX($J$14:$J894),0)</f>
        <v>0</v>
      </c>
      <c r="L894" s="9" t="e">
        <f t="shared" si="69"/>
        <v>#VALUE!</v>
      </c>
      <c r="M894" s="3">
        <f t="shared" si="70"/>
        <v>52</v>
      </c>
      <c r="N894" s="3">
        <f t="shared" si="71"/>
        <v>52</v>
      </c>
      <c r="O894" s="24">
        <f t="shared" si="72"/>
        <v>0</v>
      </c>
      <c r="P894" s="3"/>
      <c r="Q894" s="3"/>
      <c r="R894" s="3"/>
      <c r="S894" s="5"/>
      <c r="T894" s="3"/>
      <c r="U894" s="3"/>
      <c r="V894" s="6"/>
      <c r="W894" s="6"/>
      <c r="X894" s="6"/>
    </row>
    <row r="895" spans="8:24" ht="15.75" customHeight="1" x14ac:dyDescent="0.3">
      <c r="H895" s="29" t="e">
        <f>G895/(J894+$B$3)*100</f>
        <v>#VALUE!</v>
      </c>
      <c r="I895" s="36"/>
      <c r="J895" s="2" t="str">
        <f t="shared" si="68"/>
        <v/>
      </c>
      <c r="K895" s="2">
        <f>IF(J895&lt;MAX($J$14:$J895),J895-MAX($J$14:$J895),0)</f>
        <v>0</v>
      </c>
      <c r="L895" s="9" t="e">
        <f t="shared" si="69"/>
        <v>#VALUE!</v>
      </c>
      <c r="M895" s="3">
        <f t="shared" si="70"/>
        <v>52</v>
      </c>
      <c r="N895" s="3">
        <f t="shared" si="71"/>
        <v>52</v>
      </c>
      <c r="O895" s="24">
        <f t="shared" si="72"/>
        <v>0</v>
      </c>
      <c r="P895" s="3"/>
      <c r="Q895" s="3"/>
      <c r="R895" s="3"/>
      <c r="S895" s="5"/>
      <c r="T895" s="3"/>
      <c r="U895" s="3"/>
      <c r="V895" s="6"/>
      <c r="W895" s="6"/>
      <c r="X895" s="6"/>
    </row>
    <row r="896" spans="8:24" ht="15.75" customHeight="1" x14ac:dyDescent="0.3">
      <c r="H896" s="29" t="e">
        <f>G896/(J894+$B$3)*100</f>
        <v>#VALUE!</v>
      </c>
      <c r="I896" s="36"/>
      <c r="J896" s="2" t="str">
        <f t="shared" si="68"/>
        <v/>
      </c>
      <c r="K896" s="2">
        <f>IF(J896&lt;MAX($J$14:$J896),J896-MAX($J$14:$J896),0)</f>
        <v>0</v>
      </c>
      <c r="L896" s="9" t="e">
        <f t="shared" si="69"/>
        <v>#VALUE!</v>
      </c>
      <c r="M896" s="3">
        <f t="shared" si="70"/>
        <v>52</v>
      </c>
      <c r="N896" s="3">
        <f t="shared" si="71"/>
        <v>52</v>
      </c>
      <c r="O896" s="24">
        <f t="shared" si="72"/>
        <v>0</v>
      </c>
      <c r="P896" s="3"/>
      <c r="Q896" s="3"/>
      <c r="R896" s="3"/>
      <c r="S896" s="5"/>
      <c r="T896" s="3"/>
      <c r="U896" s="3"/>
      <c r="V896" s="6"/>
      <c r="W896" s="6"/>
      <c r="X896" s="6"/>
    </row>
    <row r="897" spans="8:24" ht="15.75" customHeight="1" x14ac:dyDescent="0.3">
      <c r="H897" s="29" t="e">
        <f>G897/(J896+$B$3)*100</f>
        <v>#VALUE!</v>
      </c>
      <c r="I897" s="36"/>
      <c r="J897" s="2" t="str">
        <f t="shared" si="68"/>
        <v/>
      </c>
      <c r="K897" s="2">
        <f>IF(J897&lt;MAX($J$14:$J897),J897-MAX($J$14:$J897),0)</f>
        <v>0</v>
      </c>
      <c r="L897" s="9" t="e">
        <f t="shared" si="69"/>
        <v>#VALUE!</v>
      </c>
      <c r="M897" s="3">
        <f t="shared" si="70"/>
        <v>52</v>
      </c>
      <c r="N897" s="3">
        <f t="shared" si="71"/>
        <v>52</v>
      </c>
      <c r="O897" s="24">
        <f t="shared" si="72"/>
        <v>0</v>
      </c>
      <c r="P897" s="3"/>
      <c r="Q897" s="3"/>
      <c r="R897" s="3"/>
      <c r="S897" s="5"/>
      <c r="T897" s="3"/>
      <c r="U897" s="3"/>
      <c r="V897" s="6"/>
      <c r="W897" s="6"/>
      <c r="X897" s="6"/>
    </row>
    <row r="898" spans="8:24" ht="15.75" customHeight="1" x14ac:dyDescent="0.3">
      <c r="H898" s="29" t="e">
        <f>G898/(J897+$B$3)*100</f>
        <v>#VALUE!</v>
      </c>
      <c r="I898" s="36"/>
      <c r="J898" s="2" t="str">
        <f t="shared" si="68"/>
        <v/>
      </c>
      <c r="K898" s="2">
        <f>IF(J898&lt;MAX($J$14:$J898),J898-MAX($J$14:$J898),0)</f>
        <v>0</v>
      </c>
      <c r="L898" s="9" t="e">
        <f t="shared" si="69"/>
        <v>#VALUE!</v>
      </c>
      <c r="M898" s="3">
        <f t="shared" si="70"/>
        <v>52</v>
      </c>
      <c r="N898" s="3">
        <f t="shared" si="71"/>
        <v>52</v>
      </c>
      <c r="O898" s="24">
        <f t="shared" si="72"/>
        <v>0</v>
      </c>
      <c r="P898" s="3"/>
      <c r="Q898" s="3"/>
      <c r="R898" s="3"/>
      <c r="S898" s="5"/>
      <c r="T898" s="3"/>
      <c r="U898" s="3"/>
      <c r="V898" s="6"/>
      <c r="W898" s="6"/>
      <c r="X898" s="6"/>
    </row>
    <row r="899" spans="8:24" ht="15.75" customHeight="1" x14ac:dyDescent="0.3">
      <c r="H899" s="29" t="e">
        <f>G899/(J898+$B$3)*100</f>
        <v>#VALUE!</v>
      </c>
      <c r="I899" s="36"/>
      <c r="J899" s="2" t="str">
        <f t="shared" si="68"/>
        <v/>
      </c>
      <c r="K899" s="2">
        <f>IF(J899&lt;MAX($J$14:$J899),J899-MAX($J$14:$J899),0)</f>
        <v>0</v>
      </c>
      <c r="L899" s="9" t="e">
        <f t="shared" si="69"/>
        <v>#VALUE!</v>
      </c>
      <c r="M899" s="3">
        <f t="shared" si="70"/>
        <v>52</v>
      </c>
      <c r="N899" s="3">
        <f t="shared" si="71"/>
        <v>52</v>
      </c>
      <c r="O899" s="24">
        <f t="shared" si="72"/>
        <v>0</v>
      </c>
      <c r="P899" s="3"/>
      <c r="Q899" s="3"/>
      <c r="R899" s="3"/>
      <c r="S899" s="5"/>
      <c r="T899" s="3"/>
      <c r="U899" s="3"/>
      <c r="V899" s="6"/>
      <c r="W899" s="6"/>
      <c r="X899" s="6"/>
    </row>
    <row r="900" spans="8:24" ht="15.75" customHeight="1" x14ac:dyDescent="0.3">
      <c r="H900" s="29" t="e">
        <f>G900/(J898+$B$3)*100</f>
        <v>#VALUE!</v>
      </c>
      <c r="I900" s="36"/>
      <c r="J900" s="2" t="str">
        <f t="shared" si="68"/>
        <v/>
      </c>
      <c r="K900" s="2">
        <f>IF(J900&lt;MAX($J$14:$J900),J900-MAX($J$14:$J900),0)</f>
        <v>0</v>
      </c>
      <c r="L900" s="9" t="e">
        <f t="shared" si="69"/>
        <v>#VALUE!</v>
      </c>
      <c r="M900" s="3">
        <f t="shared" si="70"/>
        <v>52</v>
      </c>
      <c r="N900" s="3">
        <f t="shared" si="71"/>
        <v>52</v>
      </c>
      <c r="O900" s="24">
        <f t="shared" si="72"/>
        <v>0</v>
      </c>
      <c r="P900" s="3"/>
      <c r="Q900" s="3"/>
      <c r="R900" s="3"/>
      <c r="S900" s="5"/>
      <c r="T900" s="3"/>
      <c r="U900" s="3"/>
      <c r="V900" s="6"/>
      <c r="W900" s="6"/>
      <c r="X900" s="6"/>
    </row>
    <row r="901" spans="8:24" ht="15.75" customHeight="1" x14ac:dyDescent="0.3">
      <c r="H901" s="29" t="e">
        <f>G901/(J900+$B$3)*100</f>
        <v>#VALUE!</v>
      </c>
      <c r="I901" s="35"/>
      <c r="J901" s="2" t="str">
        <f t="shared" si="68"/>
        <v/>
      </c>
      <c r="K901" s="2">
        <f>IF(J901&lt;MAX($J$14:$J901),J901-MAX($J$14:$J901),0)</f>
        <v>0</v>
      </c>
      <c r="L901" s="9" t="e">
        <f t="shared" si="69"/>
        <v>#VALUE!</v>
      </c>
      <c r="M901" s="3">
        <f t="shared" si="70"/>
        <v>52</v>
      </c>
      <c r="N901" s="3">
        <f t="shared" si="71"/>
        <v>52</v>
      </c>
      <c r="O901" s="24">
        <f t="shared" si="72"/>
        <v>0</v>
      </c>
      <c r="P901" s="3"/>
      <c r="Q901" s="3"/>
      <c r="R901" s="3"/>
      <c r="S901" s="5"/>
      <c r="T901" s="3"/>
      <c r="U901" s="3"/>
      <c r="V901" s="6"/>
      <c r="W901" s="6"/>
      <c r="X901" s="6"/>
    </row>
    <row r="902" spans="8:24" ht="15.75" customHeight="1" x14ac:dyDescent="0.3">
      <c r="H902" s="29" t="e">
        <f>G902/(J901+$B$3)*100</f>
        <v>#VALUE!</v>
      </c>
      <c r="J902" s="2" t="str">
        <f t="shared" si="68"/>
        <v/>
      </c>
      <c r="K902" s="2">
        <f>IF(J902&lt;MAX($J$14:$J902),J902-MAX($J$14:$J902),0)</f>
        <v>0</v>
      </c>
      <c r="L902" s="9" t="e">
        <f t="shared" si="69"/>
        <v>#VALUE!</v>
      </c>
      <c r="M902" s="3">
        <f t="shared" si="70"/>
        <v>52</v>
      </c>
      <c r="N902" s="3">
        <f t="shared" si="71"/>
        <v>52</v>
      </c>
      <c r="O902" s="24">
        <f t="shared" si="72"/>
        <v>0</v>
      </c>
      <c r="P902" s="3"/>
      <c r="Q902" s="3"/>
      <c r="R902" s="3"/>
      <c r="S902" s="5"/>
      <c r="T902" s="3"/>
      <c r="U902" s="3"/>
      <c r="V902" s="6"/>
      <c r="W902" s="6"/>
      <c r="X902" s="6"/>
    </row>
    <row r="903" spans="8:24" ht="15.75" customHeight="1" x14ac:dyDescent="0.3">
      <c r="H903" s="29" t="e">
        <f>G903/(J902+$B$3)*100</f>
        <v>#VALUE!</v>
      </c>
      <c r="J903" s="2" t="str">
        <f t="shared" si="68"/>
        <v/>
      </c>
      <c r="K903" s="2">
        <f>IF(J903&lt;MAX($J$14:$J903),J903-MAX($J$14:$J903),0)</f>
        <v>0</v>
      </c>
      <c r="L903" s="9" t="e">
        <f t="shared" si="69"/>
        <v>#VALUE!</v>
      </c>
      <c r="M903" s="3">
        <f t="shared" si="70"/>
        <v>52</v>
      </c>
      <c r="N903" s="3">
        <f t="shared" si="71"/>
        <v>52</v>
      </c>
      <c r="O903" s="24">
        <f t="shared" si="72"/>
        <v>0</v>
      </c>
      <c r="P903" s="3"/>
      <c r="Q903" s="3"/>
      <c r="R903" s="3"/>
      <c r="S903" s="5"/>
      <c r="T903" s="3"/>
      <c r="U903" s="3"/>
      <c r="V903" s="6"/>
      <c r="W903" s="6"/>
      <c r="X903" s="6"/>
    </row>
    <row r="904" spans="8:24" ht="15.75" customHeight="1" x14ac:dyDescent="0.3">
      <c r="H904" s="29" t="e">
        <f>G904/(J902+$B$3)*100</f>
        <v>#VALUE!</v>
      </c>
      <c r="J904" s="2" t="str">
        <f t="shared" si="68"/>
        <v/>
      </c>
      <c r="K904" s="2">
        <f>IF(J904&lt;MAX($J$14:$J904),J904-MAX($J$14:$J904),0)</f>
        <v>0</v>
      </c>
      <c r="L904" s="9" t="e">
        <f t="shared" si="69"/>
        <v>#VALUE!</v>
      </c>
      <c r="M904" s="3">
        <f t="shared" si="70"/>
        <v>52</v>
      </c>
      <c r="N904" s="3">
        <f t="shared" si="71"/>
        <v>52</v>
      </c>
      <c r="O904" s="24">
        <f t="shared" si="72"/>
        <v>0</v>
      </c>
      <c r="P904" s="3"/>
      <c r="Q904" s="3"/>
      <c r="R904" s="3"/>
      <c r="S904" s="5"/>
      <c r="T904" s="3"/>
      <c r="U904" s="3"/>
      <c r="V904" s="6"/>
      <c r="W904" s="6"/>
      <c r="X904" s="6"/>
    </row>
    <row r="905" spans="8:24" ht="15.75" customHeight="1" x14ac:dyDescent="0.3">
      <c r="H905" s="29" t="e">
        <f>G905/(J904+$B$3)*100</f>
        <v>#VALUE!</v>
      </c>
      <c r="J905" s="2" t="str">
        <f t="shared" si="68"/>
        <v/>
      </c>
      <c r="K905" s="2">
        <f>IF(J905&lt;MAX($J$14:$J905),J905-MAX($J$14:$J905),0)</f>
        <v>0</v>
      </c>
      <c r="L905" s="9" t="e">
        <f t="shared" si="69"/>
        <v>#VALUE!</v>
      </c>
      <c r="M905" s="3">
        <f t="shared" si="70"/>
        <v>52</v>
      </c>
      <c r="N905" s="3">
        <f t="shared" si="71"/>
        <v>52</v>
      </c>
      <c r="O905" s="24">
        <f t="shared" si="72"/>
        <v>0</v>
      </c>
      <c r="P905" s="3"/>
      <c r="Q905" s="3"/>
      <c r="R905" s="3"/>
      <c r="S905" s="5"/>
      <c r="T905" s="3"/>
      <c r="U905" s="3"/>
      <c r="V905" s="6"/>
      <c r="W905" s="6"/>
      <c r="X905" s="6"/>
    </row>
    <row r="906" spans="8:24" ht="15.75" customHeight="1" x14ac:dyDescent="0.3">
      <c r="H906" s="29" t="e">
        <f>G906/(J905+$B$3)*100</f>
        <v>#VALUE!</v>
      </c>
      <c r="J906" s="2" t="str">
        <f t="shared" si="68"/>
        <v/>
      </c>
      <c r="K906" s="2">
        <f>IF(J906&lt;MAX($J$14:$J906),J906-MAX($J$14:$J906),0)</f>
        <v>0</v>
      </c>
      <c r="L906" s="9" t="e">
        <f t="shared" si="69"/>
        <v>#VALUE!</v>
      </c>
      <c r="M906" s="3">
        <f t="shared" si="70"/>
        <v>52</v>
      </c>
      <c r="N906" s="3">
        <f t="shared" si="71"/>
        <v>52</v>
      </c>
      <c r="O906" s="24">
        <f t="shared" si="72"/>
        <v>0</v>
      </c>
      <c r="P906" s="3"/>
      <c r="Q906" s="3"/>
      <c r="R906" s="3"/>
      <c r="S906" s="5"/>
      <c r="T906" s="3"/>
      <c r="U906" s="3"/>
      <c r="V906" s="6"/>
      <c r="W906" s="6"/>
      <c r="X906" s="6"/>
    </row>
    <row r="907" spans="8:24" ht="15.75" customHeight="1" x14ac:dyDescent="0.3">
      <c r="H907" s="29" t="e">
        <f>G907/(J906+$B$3)*100</f>
        <v>#VALUE!</v>
      </c>
      <c r="J907" s="2" t="str">
        <f t="shared" si="68"/>
        <v/>
      </c>
      <c r="K907" s="2">
        <f>IF(J907&lt;MAX($J$14:$J907),J907-MAX($J$14:$J907),0)</f>
        <v>0</v>
      </c>
      <c r="L907" s="9" t="e">
        <f t="shared" si="69"/>
        <v>#VALUE!</v>
      </c>
      <c r="M907" s="3">
        <f t="shared" si="70"/>
        <v>52</v>
      </c>
      <c r="N907" s="3">
        <f t="shared" si="71"/>
        <v>52</v>
      </c>
      <c r="O907" s="24">
        <f t="shared" si="72"/>
        <v>0</v>
      </c>
      <c r="P907" s="3"/>
      <c r="Q907" s="3"/>
      <c r="R907" s="3"/>
      <c r="S907" s="5"/>
      <c r="T907" s="3"/>
      <c r="U907" s="3"/>
      <c r="V907" s="6"/>
      <c r="W907" s="6"/>
      <c r="X907" s="6"/>
    </row>
    <row r="908" spans="8:24" ht="15.75" customHeight="1" x14ac:dyDescent="0.3">
      <c r="H908" s="29" t="e">
        <f>G908/(J906+$B$3)*100</f>
        <v>#VALUE!</v>
      </c>
      <c r="J908" s="2" t="str">
        <f t="shared" si="68"/>
        <v/>
      </c>
      <c r="K908" s="2">
        <f>IF(J908&lt;MAX($J$14:$J908),J908-MAX($J$14:$J908),0)</f>
        <v>0</v>
      </c>
      <c r="L908" s="9" t="e">
        <f t="shared" si="69"/>
        <v>#VALUE!</v>
      </c>
      <c r="M908" s="3">
        <f t="shared" si="70"/>
        <v>52</v>
      </c>
      <c r="N908" s="3">
        <f t="shared" si="71"/>
        <v>52</v>
      </c>
      <c r="O908" s="24">
        <f t="shared" si="72"/>
        <v>0</v>
      </c>
      <c r="P908" s="3"/>
      <c r="Q908" s="3"/>
      <c r="R908" s="3"/>
      <c r="S908" s="5"/>
      <c r="T908" s="3"/>
      <c r="U908" s="3"/>
      <c r="V908" s="6"/>
      <c r="W908" s="6"/>
      <c r="X908" s="6"/>
    </row>
    <row r="909" spans="8:24" ht="15.75" customHeight="1" x14ac:dyDescent="0.3">
      <c r="H909" s="29" t="e">
        <f>G909/(J908+$B$3)*100</f>
        <v>#VALUE!</v>
      </c>
      <c r="J909" s="2" t="str">
        <f t="shared" si="68"/>
        <v/>
      </c>
      <c r="K909" s="2">
        <f>IF(J909&lt;MAX($J$14:$J909),J909-MAX($J$14:$J909),0)</f>
        <v>0</v>
      </c>
      <c r="L909" s="9" t="e">
        <f t="shared" si="69"/>
        <v>#VALUE!</v>
      </c>
      <c r="M909" s="3">
        <f t="shared" si="70"/>
        <v>52</v>
      </c>
      <c r="N909" s="3">
        <f t="shared" si="71"/>
        <v>52</v>
      </c>
      <c r="O909" s="24">
        <f t="shared" si="72"/>
        <v>0</v>
      </c>
      <c r="P909" s="3"/>
      <c r="Q909" s="3"/>
      <c r="R909" s="3"/>
      <c r="S909" s="5"/>
      <c r="T909" s="3"/>
      <c r="U909" s="3"/>
      <c r="V909" s="6"/>
      <c r="W909" s="6"/>
      <c r="X909" s="6"/>
    </row>
    <row r="910" spans="8:24" ht="15.75" customHeight="1" x14ac:dyDescent="0.3">
      <c r="H910" s="29" t="e">
        <f>G910/(J909+$B$3)*100</f>
        <v>#VALUE!</v>
      </c>
      <c r="J910" s="2" t="str">
        <f t="shared" si="68"/>
        <v/>
      </c>
      <c r="K910" s="2">
        <f>IF(J910&lt;MAX($J$14:$J910),J910-MAX($J$14:$J910),0)</f>
        <v>0</v>
      </c>
      <c r="L910" s="9" t="e">
        <f t="shared" si="69"/>
        <v>#VALUE!</v>
      </c>
      <c r="M910" s="3">
        <f t="shared" si="70"/>
        <v>52</v>
      </c>
      <c r="N910" s="3">
        <f t="shared" si="71"/>
        <v>52</v>
      </c>
      <c r="O910" s="24">
        <f t="shared" si="72"/>
        <v>0</v>
      </c>
      <c r="P910" s="3"/>
      <c r="Q910" s="3"/>
      <c r="R910" s="3"/>
      <c r="S910" s="5"/>
      <c r="T910" s="3"/>
      <c r="U910" s="3"/>
      <c r="V910" s="6"/>
      <c r="W910" s="6"/>
      <c r="X910" s="6"/>
    </row>
    <row r="911" spans="8:24" ht="15.75" customHeight="1" x14ac:dyDescent="0.3">
      <c r="H911" s="29" t="e">
        <f>G911/(J910+$B$3)*100</f>
        <v>#VALUE!</v>
      </c>
      <c r="J911" s="2" t="str">
        <f t="shared" ref="J911:J967" si="73">IF(I911&lt;&gt;0,J910+I911,"")</f>
        <v/>
      </c>
      <c r="K911" s="2">
        <f>IF(J911&lt;MAX($J$14:$J911),J911-MAX($J$14:$J911),0)</f>
        <v>0</v>
      </c>
      <c r="L911" s="9" t="e">
        <f t="shared" ref="L911:L967" si="74">K911/(J910+$B$3)</f>
        <v>#VALUE!</v>
      </c>
      <c r="M911" s="3">
        <f t="shared" ref="M911:M967" si="75">WEEKNUM(A911,21)</f>
        <v>52</v>
      </c>
      <c r="N911" s="3">
        <f t="shared" ref="N911:N967" si="76">WEEKNUM(B911,21)</f>
        <v>52</v>
      </c>
      <c r="O911" s="24">
        <f t="shared" ref="O911:O967" si="77">B911-A911</f>
        <v>0</v>
      </c>
      <c r="P911" s="3"/>
      <c r="Q911" s="3"/>
      <c r="R911" s="3"/>
      <c r="S911" s="5"/>
      <c r="T911" s="3"/>
      <c r="U911" s="3"/>
      <c r="V911" s="6"/>
      <c r="W911" s="6"/>
      <c r="X911" s="6"/>
    </row>
    <row r="912" spans="8:24" ht="15.75" customHeight="1" x14ac:dyDescent="0.3">
      <c r="H912" s="29" t="e">
        <f>G912/(J910+$B$3)*100</f>
        <v>#VALUE!</v>
      </c>
      <c r="J912" s="2" t="str">
        <f t="shared" si="73"/>
        <v/>
      </c>
      <c r="K912" s="2">
        <f>IF(J912&lt;MAX($J$14:$J912),J912-MAX($J$14:$J912),0)</f>
        <v>0</v>
      </c>
      <c r="L912" s="9" t="e">
        <f t="shared" si="74"/>
        <v>#VALUE!</v>
      </c>
      <c r="M912" s="3">
        <f t="shared" si="75"/>
        <v>52</v>
      </c>
      <c r="N912" s="3">
        <f t="shared" si="76"/>
        <v>52</v>
      </c>
      <c r="O912" s="24">
        <f t="shared" si="77"/>
        <v>0</v>
      </c>
      <c r="P912" s="3"/>
      <c r="Q912" s="3"/>
      <c r="R912" s="3"/>
      <c r="S912" s="5"/>
      <c r="T912" s="3"/>
      <c r="U912" s="3"/>
      <c r="V912" s="6"/>
      <c r="W912" s="6"/>
      <c r="X912" s="6"/>
    </row>
    <row r="913" spans="8:24" ht="15.75" customHeight="1" x14ac:dyDescent="0.3">
      <c r="H913" s="29" t="e">
        <f>G913/(J912+$B$3)*100</f>
        <v>#VALUE!</v>
      </c>
      <c r="J913" s="2" t="str">
        <f t="shared" si="73"/>
        <v/>
      </c>
      <c r="K913" s="2">
        <f>IF(J913&lt;MAX($J$14:$J913),J913-MAX($J$14:$J913),0)</f>
        <v>0</v>
      </c>
      <c r="L913" s="9" t="e">
        <f t="shared" si="74"/>
        <v>#VALUE!</v>
      </c>
      <c r="M913" s="3">
        <f t="shared" si="75"/>
        <v>52</v>
      </c>
      <c r="N913" s="3">
        <f t="shared" si="76"/>
        <v>52</v>
      </c>
      <c r="O913" s="24">
        <f t="shared" si="77"/>
        <v>0</v>
      </c>
      <c r="P913" s="3"/>
      <c r="Q913" s="3"/>
      <c r="R913" s="3"/>
      <c r="S913" s="5"/>
      <c r="T913" s="3"/>
      <c r="U913" s="3"/>
      <c r="V913" s="6"/>
      <c r="W913" s="6"/>
      <c r="X913" s="6"/>
    </row>
    <row r="914" spans="8:24" ht="15.75" customHeight="1" x14ac:dyDescent="0.3">
      <c r="H914" s="29" t="e">
        <f>G914/(J913+$B$3)*100</f>
        <v>#VALUE!</v>
      </c>
      <c r="J914" s="2" t="str">
        <f t="shared" si="73"/>
        <v/>
      </c>
      <c r="K914" s="2">
        <f>IF(J914&lt;MAX($J$14:$J914),J914-MAX($J$14:$J914),0)</f>
        <v>0</v>
      </c>
      <c r="L914" s="9" t="e">
        <f t="shared" si="74"/>
        <v>#VALUE!</v>
      </c>
      <c r="M914" s="3">
        <f t="shared" si="75"/>
        <v>52</v>
      </c>
      <c r="N914" s="3">
        <f t="shared" si="76"/>
        <v>52</v>
      </c>
      <c r="O914" s="24">
        <f t="shared" si="77"/>
        <v>0</v>
      </c>
      <c r="P914" s="3"/>
      <c r="Q914" s="3"/>
      <c r="R914" s="3"/>
      <c r="S914" s="5"/>
      <c r="T914" s="3"/>
      <c r="U914" s="3"/>
      <c r="V914" s="6"/>
      <c r="W914" s="6"/>
      <c r="X914" s="6"/>
    </row>
    <row r="915" spans="8:24" ht="15.75" customHeight="1" x14ac:dyDescent="0.3">
      <c r="H915" s="29" t="e">
        <f>G915/(J914+$B$3)*100</f>
        <v>#VALUE!</v>
      </c>
      <c r="J915" s="2" t="str">
        <f t="shared" si="73"/>
        <v/>
      </c>
      <c r="K915" s="2">
        <f>IF(J915&lt;MAX($J$14:$J915),J915-MAX($J$14:$J915),0)</f>
        <v>0</v>
      </c>
      <c r="L915" s="9" t="e">
        <f t="shared" si="74"/>
        <v>#VALUE!</v>
      </c>
      <c r="M915" s="3">
        <f t="shared" si="75"/>
        <v>52</v>
      </c>
      <c r="N915" s="3">
        <f t="shared" si="76"/>
        <v>52</v>
      </c>
      <c r="O915" s="24">
        <f t="shared" si="77"/>
        <v>0</v>
      </c>
      <c r="P915" s="3"/>
      <c r="Q915" s="3"/>
      <c r="R915" s="3"/>
      <c r="S915" s="5"/>
      <c r="T915" s="3"/>
      <c r="U915" s="3"/>
      <c r="V915" s="6"/>
      <c r="W915" s="6"/>
      <c r="X915" s="6"/>
    </row>
    <row r="916" spans="8:24" ht="15.75" customHeight="1" x14ac:dyDescent="0.3">
      <c r="H916" s="29" t="e">
        <f>G916/(J914+$B$3)*100</f>
        <v>#VALUE!</v>
      </c>
      <c r="J916" s="2" t="str">
        <f t="shared" si="73"/>
        <v/>
      </c>
      <c r="K916" s="2">
        <f>IF(J916&lt;MAX($J$14:$J916),J916-MAX($J$14:$J916),0)</f>
        <v>0</v>
      </c>
      <c r="L916" s="9" t="e">
        <f t="shared" si="74"/>
        <v>#VALUE!</v>
      </c>
      <c r="M916" s="3">
        <f t="shared" si="75"/>
        <v>52</v>
      </c>
      <c r="N916" s="3">
        <f t="shared" si="76"/>
        <v>52</v>
      </c>
      <c r="O916" s="24">
        <f t="shared" si="77"/>
        <v>0</v>
      </c>
      <c r="P916" s="3"/>
      <c r="Q916" s="3"/>
      <c r="R916" s="3"/>
      <c r="S916" s="5"/>
      <c r="T916" s="3"/>
      <c r="U916" s="3"/>
      <c r="V916" s="6"/>
      <c r="W916" s="6"/>
      <c r="X916" s="6"/>
    </row>
    <row r="917" spans="8:24" ht="15.75" customHeight="1" x14ac:dyDescent="0.3">
      <c r="H917" s="29" t="e">
        <f>G917/(J916+$B$3)*100</f>
        <v>#VALUE!</v>
      </c>
      <c r="J917" s="2" t="str">
        <f t="shared" si="73"/>
        <v/>
      </c>
      <c r="K917" s="2">
        <f>IF(J917&lt;MAX($J$14:$J917),J917-MAX($J$14:$J917),0)</f>
        <v>0</v>
      </c>
      <c r="L917" s="9" t="e">
        <f t="shared" si="74"/>
        <v>#VALUE!</v>
      </c>
      <c r="M917" s="3">
        <f t="shared" si="75"/>
        <v>52</v>
      </c>
      <c r="N917" s="3">
        <f t="shared" si="76"/>
        <v>52</v>
      </c>
      <c r="O917" s="24">
        <f t="shared" si="77"/>
        <v>0</v>
      </c>
      <c r="P917" s="3"/>
      <c r="Q917" s="3"/>
      <c r="R917" s="3"/>
      <c r="S917" s="5"/>
      <c r="T917" s="3"/>
      <c r="U917" s="3"/>
      <c r="V917" s="6"/>
      <c r="W917" s="6"/>
      <c r="X917" s="6"/>
    </row>
    <row r="918" spans="8:24" ht="15.75" customHeight="1" x14ac:dyDescent="0.3">
      <c r="H918" s="29" t="e">
        <f>G918/(J917+$B$3)*100</f>
        <v>#VALUE!</v>
      </c>
      <c r="J918" s="2" t="str">
        <f t="shared" si="73"/>
        <v/>
      </c>
      <c r="K918" s="2">
        <f>IF(J918&lt;MAX($J$14:$J918),J918-MAX($J$14:$J918),0)</f>
        <v>0</v>
      </c>
      <c r="L918" s="9" t="e">
        <f t="shared" si="74"/>
        <v>#VALUE!</v>
      </c>
      <c r="M918" s="3">
        <f t="shared" si="75"/>
        <v>52</v>
      </c>
      <c r="N918" s="3">
        <f t="shared" si="76"/>
        <v>52</v>
      </c>
      <c r="O918" s="24">
        <f t="shared" si="77"/>
        <v>0</v>
      </c>
      <c r="P918" s="3"/>
      <c r="Q918" s="3"/>
      <c r="R918" s="3"/>
      <c r="S918" s="5"/>
      <c r="T918" s="3"/>
      <c r="U918" s="3"/>
      <c r="V918" s="6"/>
      <c r="W918" s="6"/>
      <c r="X918" s="6"/>
    </row>
    <row r="919" spans="8:24" ht="15.75" customHeight="1" x14ac:dyDescent="0.3">
      <c r="H919" s="29" t="e">
        <f>G919/(J918+$B$3)*100</f>
        <v>#VALUE!</v>
      </c>
      <c r="J919" s="2" t="str">
        <f t="shared" si="73"/>
        <v/>
      </c>
      <c r="K919" s="2">
        <f>IF(J919&lt;MAX($J$14:$J919),J919-MAX($J$14:$J919),0)</f>
        <v>0</v>
      </c>
      <c r="L919" s="9" t="e">
        <f t="shared" si="74"/>
        <v>#VALUE!</v>
      </c>
      <c r="M919" s="3">
        <f t="shared" si="75"/>
        <v>52</v>
      </c>
      <c r="N919" s="3">
        <f t="shared" si="76"/>
        <v>52</v>
      </c>
      <c r="O919" s="24">
        <f t="shared" si="77"/>
        <v>0</v>
      </c>
      <c r="P919" s="3"/>
      <c r="Q919" s="3"/>
      <c r="R919" s="3"/>
      <c r="S919" s="5"/>
      <c r="T919" s="3"/>
      <c r="U919" s="3"/>
      <c r="V919" s="6"/>
      <c r="W919" s="6"/>
      <c r="X919" s="6"/>
    </row>
    <row r="920" spans="8:24" ht="15.75" customHeight="1" x14ac:dyDescent="0.3">
      <c r="H920" s="29" t="e">
        <f>G920/(J918+$B$3)*100</f>
        <v>#VALUE!</v>
      </c>
      <c r="J920" s="2" t="str">
        <f t="shared" si="73"/>
        <v/>
      </c>
      <c r="K920" s="2">
        <f>IF(J920&lt;MAX($J$14:$J920),J920-MAX($J$14:$J920),0)</f>
        <v>0</v>
      </c>
      <c r="L920" s="9" t="e">
        <f t="shared" si="74"/>
        <v>#VALUE!</v>
      </c>
      <c r="M920" s="3">
        <f t="shared" si="75"/>
        <v>52</v>
      </c>
      <c r="N920" s="3">
        <f t="shared" si="76"/>
        <v>52</v>
      </c>
      <c r="O920" s="24">
        <f t="shared" si="77"/>
        <v>0</v>
      </c>
      <c r="P920" s="3"/>
      <c r="Q920" s="3"/>
      <c r="R920" s="3"/>
      <c r="S920" s="5"/>
      <c r="T920" s="3"/>
      <c r="U920" s="3"/>
      <c r="V920" s="6"/>
      <c r="W920" s="6"/>
      <c r="X920" s="6"/>
    </row>
    <row r="921" spans="8:24" ht="15.75" customHeight="1" x14ac:dyDescent="0.3">
      <c r="H921" s="29" t="e">
        <f>G921/(J920+$B$3)*100</f>
        <v>#VALUE!</v>
      </c>
      <c r="J921" s="2" t="str">
        <f t="shared" si="73"/>
        <v/>
      </c>
      <c r="K921" s="2">
        <f>IF(J921&lt;MAX($J$14:$J921),J921-MAX($J$14:$J921),0)</f>
        <v>0</v>
      </c>
      <c r="L921" s="9" t="e">
        <f t="shared" si="74"/>
        <v>#VALUE!</v>
      </c>
      <c r="M921" s="3">
        <f t="shared" si="75"/>
        <v>52</v>
      </c>
      <c r="N921" s="3">
        <f t="shared" si="76"/>
        <v>52</v>
      </c>
      <c r="O921" s="24">
        <f t="shared" si="77"/>
        <v>0</v>
      </c>
      <c r="P921" s="3"/>
      <c r="Q921" s="3"/>
      <c r="R921" s="3"/>
      <c r="S921" s="5"/>
      <c r="T921" s="3"/>
      <c r="U921" s="3"/>
      <c r="V921" s="6"/>
      <c r="W921" s="6"/>
      <c r="X921" s="6"/>
    </row>
    <row r="922" spans="8:24" ht="15.75" customHeight="1" x14ac:dyDescent="0.3">
      <c r="H922" s="29" t="e">
        <f>G922/(J921+$B$3)*100</f>
        <v>#VALUE!</v>
      </c>
      <c r="J922" s="2" t="str">
        <f t="shared" si="73"/>
        <v/>
      </c>
      <c r="K922" s="2">
        <f>IF(J922&lt;MAX($J$14:$J922),J922-MAX($J$14:$J922),0)</f>
        <v>0</v>
      </c>
      <c r="L922" s="9" t="e">
        <f t="shared" si="74"/>
        <v>#VALUE!</v>
      </c>
      <c r="M922" s="3">
        <f t="shared" si="75"/>
        <v>52</v>
      </c>
      <c r="N922" s="3">
        <f t="shared" si="76"/>
        <v>52</v>
      </c>
      <c r="O922" s="24">
        <f t="shared" si="77"/>
        <v>0</v>
      </c>
      <c r="P922" s="3"/>
      <c r="Q922" s="3"/>
      <c r="R922" s="3"/>
      <c r="S922" s="5"/>
      <c r="T922" s="3"/>
      <c r="U922" s="3"/>
      <c r="V922" s="6"/>
      <c r="W922" s="6"/>
      <c r="X922" s="6"/>
    </row>
    <row r="923" spans="8:24" ht="15.75" customHeight="1" x14ac:dyDescent="0.3">
      <c r="H923" s="29" t="e">
        <f>G923/(J922+$B$3)*100</f>
        <v>#VALUE!</v>
      </c>
      <c r="J923" s="2" t="str">
        <f t="shared" si="73"/>
        <v/>
      </c>
      <c r="K923" s="2">
        <f>IF(J923&lt;MAX($J$14:$J923),J923-MAX($J$14:$J923),0)</f>
        <v>0</v>
      </c>
      <c r="L923" s="9" t="e">
        <f t="shared" si="74"/>
        <v>#VALUE!</v>
      </c>
      <c r="M923" s="3">
        <f t="shared" si="75"/>
        <v>52</v>
      </c>
      <c r="N923" s="3">
        <f t="shared" si="76"/>
        <v>52</v>
      </c>
      <c r="O923" s="24">
        <f t="shared" si="77"/>
        <v>0</v>
      </c>
      <c r="P923" s="3"/>
      <c r="Q923" s="3"/>
      <c r="R923" s="3"/>
      <c r="S923" s="5"/>
      <c r="T923" s="3"/>
      <c r="U923" s="3"/>
      <c r="V923" s="6"/>
      <c r="W923" s="6"/>
      <c r="X923" s="6"/>
    </row>
    <row r="924" spans="8:24" ht="15.75" customHeight="1" x14ac:dyDescent="0.3">
      <c r="H924" s="29" t="e">
        <f>G924/(J922+$B$3)*100</f>
        <v>#VALUE!</v>
      </c>
      <c r="J924" s="2" t="str">
        <f t="shared" si="73"/>
        <v/>
      </c>
      <c r="K924" s="2">
        <f>IF(J924&lt;MAX($J$14:$J924),J924-MAX($J$14:$J924),0)</f>
        <v>0</v>
      </c>
      <c r="L924" s="9" t="e">
        <f t="shared" si="74"/>
        <v>#VALUE!</v>
      </c>
      <c r="M924" s="3">
        <f t="shared" si="75"/>
        <v>52</v>
      </c>
      <c r="N924" s="3">
        <f t="shared" si="76"/>
        <v>52</v>
      </c>
      <c r="O924" s="24">
        <f t="shared" si="77"/>
        <v>0</v>
      </c>
      <c r="P924" s="3"/>
      <c r="Q924" s="3"/>
      <c r="R924" s="3"/>
      <c r="S924" s="5"/>
      <c r="T924" s="3"/>
      <c r="U924" s="3"/>
      <c r="V924" s="6"/>
      <c r="W924" s="6"/>
      <c r="X924" s="6"/>
    </row>
    <row r="925" spans="8:24" ht="15.75" customHeight="1" x14ac:dyDescent="0.3">
      <c r="H925" s="29" t="e">
        <f>G925/(J924+$B$3)*100</f>
        <v>#VALUE!</v>
      </c>
      <c r="J925" s="2" t="str">
        <f t="shared" si="73"/>
        <v/>
      </c>
      <c r="K925" s="2">
        <f>IF(J925&lt;MAX($J$14:$J925),J925-MAX($J$14:$J925),0)</f>
        <v>0</v>
      </c>
      <c r="L925" s="9" t="e">
        <f t="shared" si="74"/>
        <v>#VALUE!</v>
      </c>
      <c r="M925" s="3">
        <f t="shared" si="75"/>
        <v>52</v>
      </c>
      <c r="N925" s="3">
        <f t="shared" si="76"/>
        <v>52</v>
      </c>
      <c r="O925" s="24">
        <f t="shared" si="77"/>
        <v>0</v>
      </c>
      <c r="P925" s="3"/>
      <c r="Q925" s="3"/>
      <c r="R925" s="3"/>
      <c r="S925" s="5"/>
      <c r="T925" s="3"/>
      <c r="U925" s="3"/>
      <c r="V925" s="6"/>
      <c r="W925" s="6"/>
      <c r="X925" s="6"/>
    </row>
    <row r="926" spans="8:24" ht="15.75" customHeight="1" x14ac:dyDescent="0.3">
      <c r="H926" s="29" t="e">
        <f>G926/(J925+$B$3)*100</f>
        <v>#VALUE!</v>
      </c>
      <c r="J926" s="2" t="str">
        <f t="shared" si="73"/>
        <v/>
      </c>
      <c r="K926" s="2">
        <f>IF(J926&lt;MAX($J$14:$J926),J926-MAX($J$14:$J926),0)</f>
        <v>0</v>
      </c>
      <c r="L926" s="9" t="e">
        <f t="shared" si="74"/>
        <v>#VALUE!</v>
      </c>
      <c r="M926" s="3">
        <f t="shared" si="75"/>
        <v>52</v>
      </c>
      <c r="N926" s="3">
        <f t="shared" si="76"/>
        <v>52</v>
      </c>
      <c r="O926" s="24">
        <f t="shared" si="77"/>
        <v>0</v>
      </c>
      <c r="P926" s="3"/>
      <c r="Q926" s="3"/>
      <c r="R926" s="3"/>
      <c r="S926" s="5"/>
      <c r="T926" s="3"/>
      <c r="U926" s="3"/>
      <c r="V926" s="6"/>
      <c r="W926" s="6"/>
      <c r="X926" s="6"/>
    </row>
    <row r="927" spans="8:24" ht="15.75" customHeight="1" x14ac:dyDescent="0.3">
      <c r="H927" s="29" t="e">
        <f>G927/(J926+$B$3)*100</f>
        <v>#VALUE!</v>
      </c>
      <c r="J927" s="2" t="str">
        <f t="shared" si="73"/>
        <v/>
      </c>
      <c r="K927" s="2">
        <f>IF(J927&lt;MAX($J$14:$J927),J927-MAX($J$14:$J927),0)</f>
        <v>0</v>
      </c>
      <c r="L927" s="9" t="e">
        <f t="shared" si="74"/>
        <v>#VALUE!</v>
      </c>
      <c r="M927" s="3">
        <f t="shared" si="75"/>
        <v>52</v>
      </c>
      <c r="N927" s="3">
        <f t="shared" si="76"/>
        <v>52</v>
      </c>
      <c r="O927" s="24">
        <f t="shared" si="77"/>
        <v>0</v>
      </c>
      <c r="P927" s="3"/>
      <c r="Q927" s="3"/>
      <c r="R927" s="3"/>
      <c r="S927" s="5"/>
      <c r="T927" s="3"/>
      <c r="U927" s="3"/>
      <c r="V927" s="6"/>
      <c r="W927" s="6"/>
      <c r="X927" s="6"/>
    </row>
    <row r="928" spans="8:24" ht="15.75" customHeight="1" x14ac:dyDescent="0.3">
      <c r="H928" s="29" t="e">
        <f>G928/(J926+$B$3)*100</f>
        <v>#VALUE!</v>
      </c>
      <c r="J928" s="2" t="str">
        <f t="shared" si="73"/>
        <v/>
      </c>
      <c r="K928" s="2">
        <f>IF(J928&lt;MAX($J$14:$J928),J928-MAX($J$14:$J928),0)</f>
        <v>0</v>
      </c>
      <c r="L928" s="9" t="e">
        <f t="shared" si="74"/>
        <v>#VALUE!</v>
      </c>
      <c r="M928" s="3">
        <f t="shared" si="75"/>
        <v>52</v>
      </c>
      <c r="N928" s="3">
        <f t="shared" si="76"/>
        <v>52</v>
      </c>
      <c r="O928" s="24">
        <f t="shared" si="77"/>
        <v>0</v>
      </c>
      <c r="P928" s="3"/>
      <c r="Q928" s="3"/>
      <c r="R928" s="3"/>
      <c r="S928" s="5"/>
      <c r="T928" s="3"/>
      <c r="U928" s="3"/>
      <c r="V928" s="6"/>
      <c r="W928" s="6"/>
      <c r="X928" s="6"/>
    </row>
    <row r="929" spans="8:24" ht="15.75" customHeight="1" x14ac:dyDescent="0.3">
      <c r="H929" s="29" t="e">
        <f>G929/(J928+$B$3)*100</f>
        <v>#VALUE!</v>
      </c>
      <c r="J929" s="2" t="str">
        <f t="shared" si="73"/>
        <v/>
      </c>
      <c r="K929" s="2">
        <f>IF(J929&lt;MAX($J$14:$J929),J929-MAX($J$14:$J929),0)</f>
        <v>0</v>
      </c>
      <c r="L929" s="9" t="e">
        <f t="shared" si="74"/>
        <v>#VALUE!</v>
      </c>
      <c r="M929" s="3">
        <f t="shared" si="75"/>
        <v>52</v>
      </c>
      <c r="N929" s="3">
        <f t="shared" si="76"/>
        <v>52</v>
      </c>
      <c r="O929" s="24">
        <f t="shared" si="77"/>
        <v>0</v>
      </c>
      <c r="P929" s="3"/>
      <c r="Q929" s="3"/>
      <c r="R929" s="3"/>
      <c r="S929" s="5"/>
      <c r="T929" s="3"/>
      <c r="U929" s="3"/>
      <c r="V929" s="6"/>
      <c r="W929" s="6"/>
      <c r="X929" s="6"/>
    </row>
    <row r="930" spans="8:24" ht="15.75" customHeight="1" x14ac:dyDescent="0.3">
      <c r="H930" s="29" t="e">
        <f>G930/(J929+$B$3)*100</f>
        <v>#VALUE!</v>
      </c>
      <c r="J930" s="2" t="str">
        <f t="shared" si="73"/>
        <v/>
      </c>
      <c r="K930" s="2">
        <f>IF(J930&lt;MAX($J$14:$J930),J930-MAX($J$14:$J930),0)</f>
        <v>0</v>
      </c>
      <c r="L930" s="9" t="e">
        <f t="shared" si="74"/>
        <v>#VALUE!</v>
      </c>
      <c r="M930" s="3">
        <f t="shared" si="75"/>
        <v>52</v>
      </c>
      <c r="N930" s="3">
        <f t="shared" si="76"/>
        <v>52</v>
      </c>
      <c r="O930" s="24">
        <f t="shared" si="77"/>
        <v>0</v>
      </c>
      <c r="P930" s="3"/>
      <c r="Q930" s="3"/>
      <c r="R930" s="3"/>
      <c r="S930" s="5"/>
      <c r="T930" s="3"/>
      <c r="U930" s="3"/>
      <c r="V930" s="6"/>
      <c r="W930" s="6"/>
      <c r="X930" s="6"/>
    </row>
    <row r="931" spans="8:24" ht="15.75" customHeight="1" x14ac:dyDescent="0.3">
      <c r="H931" s="29" t="e">
        <f>G931/(J930+$B$3)*100</f>
        <v>#VALUE!</v>
      </c>
      <c r="J931" s="2" t="str">
        <f t="shared" si="73"/>
        <v/>
      </c>
      <c r="K931" s="2">
        <f>IF(J931&lt;MAX($J$14:$J931),J931-MAX($J$14:$J931),0)</f>
        <v>0</v>
      </c>
      <c r="L931" s="9" t="e">
        <f t="shared" si="74"/>
        <v>#VALUE!</v>
      </c>
      <c r="M931" s="3">
        <f t="shared" si="75"/>
        <v>52</v>
      </c>
      <c r="N931" s="3">
        <f t="shared" si="76"/>
        <v>52</v>
      </c>
      <c r="O931" s="24">
        <f t="shared" si="77"/>
        <v>0</v>
      </c>
      <c r="P931" s="3"/>
      <c r="Q931" s="3"/>
      <c r="R931" s="3"/>
      <c r="S931" s="5"/>
      <c r="T931" s="3"/>
      <c r="U931" s="3"/>
      <c r="V931" s="6"/>
      <c r="W931" s="6"/>
      <c r="X931" s="6"/>
    </row>
    <row r="932" spans="8:24" ht="15.75" customHeight="1" x14ac:dyDescent="0.3">
      <c r="H932" s="29" t="e">
        <f>G932/(J930+$B$3)*100</f>
        <v>#VALUE!</v>
      </c>
      <c r="J932" s="2" t="str">
        <f t="shared" si="73"/>
        <v/>
      </c>
      <c r="K932" s="2">
        <f>IF(J932&lt;MAX($J$14:$J932),J932-MAX($J$14:$J932),0)</f>
        <v>0</v>
      </c>
      <c r="L932" s="9" t="e">
        <f t="shared" si="74"/>
        <v>#VALUE!</v>
      </c>
      <c r="M932" s="3">
        <f t="shared" si="75"/>
        <v>52</v>
      </c>
      <c r="N932" s="3">
        <f t="shared" si="76"/>
        <v>52</v>
      </c>
      <c r="O932" s="24">
        <f t="shared" si="77"/>
        <v>0</v>
      </c>
      <c r="P932" s="3"/>
      <c r="Q932" s="3"/>
      <c r="R932" s="3"/>
      <c r="S932" s="5"/>
      <c r="T932" s="3"/>
      <c r="U932" s="3"/>
      <c r="V932" s="6"/>
      <c r="W932" s="6"/>
      <c r="X932" s="6"/>
    </row>
    <row r="933" spans="8:24" ht="15.75" customHeight="1" x14ac:dyDescent="0.3">
      <c r="H933" s="29" t="e">
        <f>G933/(J932+$B$3)*100</f>
        <v>#VALUE!</v>
      </c>
      <c r="J933" s="2" t="str">
        <f t="shared" si="73"/>
        <v/>
      </c>
      <c r="K933" s="2">
        <f>IF(J933&lt;MAX($J$14:$J933),J933-MAX($J$14:$J933),0)</f>
        <v>0</v>
      </c>
      <c r="L933" s="9" t="e">
        <f t="shared" si="74"/>
        <v>#VALUE!</v>
      </c>
      <c r="M933" s="3">
        <f t="shared" si="75"/>
        <v>52</v>
      </c>
      <c r="N933" s="3">
        <f t="shared" si="76"/>
        <v>52</v>
      </c>
      <c r="O933" s="24">
        <f t="shared" si="77"/>
        <v>0</v>
      </c>
      <c r="P933" s="3"/>
      <c r="Q933" s="3"/>
      <c r="R933" s="3"/>
      <c r="S933" s="5"/>
      <c r="T933" s="3"/>
      <c r="U933" s="3"/>
      <c r="V933" s="6"/>
      <c r="W933" s="6"/>
      <c r="X933" s="6"/>
    </row>
    <row r="934" spans="8:24" ht="15.75" customHeight="1" x14ac:dyDescent="0.3">
      <c r="H934" s="29" t="e">
        <f>G934/(J933+$B$3)*100</f>
        <v>#VALUE!</v>
      </c>
      <c r="J934" s="2" t="str">
        <f t="shared" si="73"/>
        <v/>
      </c>
      <c r="K934" s="2">
        <f>IF(J934&lt;MAX($J$14:$J934),J934-MAX($J$14:$J934),0)</f>
        <v>0</v>
      </c>
      <c r="L934" s="9" t="e">
        <f t="shared" si="74"/>
        <v>#VALUE!</v>
      </c>
      <c r="M934" s="3">
        <f t="shared" si="75"/>
        <v>52</v>
      </c>
      <c r="N934" s="3">
        <f t="shared" si="76"/>
        <v>52</v>
      </c>
      <c r="O934" s="24">
        <f t="shared" si="77"/>
        <v>0</v>
      </c>
      <c r="P934" s="3"/>
      <c r="Q934" s="3"/>
      <c r="R934" s="3"/>
      <c r="S934" s="5"/>
      <c r="T934" s="3"/>
      <c r="U934" s="3"/>
      <c r="V934" s="6"/>
      <c r="W934" s="6"/>
      <c r="X934" s="6"/>
    </row>
    <row r="935" spans="8:24" ht="15.75" customHeight="1" x14ac:dyDescent="0.3">
      <c r="H935" s="29" t="e">
        <f>G935/(J934+$B$3)*100</f>
        <v>#VALUE!</v>
      </c>
      <c r="J935" s="2" t="str">
        <f t="shared" si="73"/>
        <v/>
      </c>
      <c r="K935" s="2">
        <f>IF(J935&lt;MAX($J$14:$J935),J935-MAX($J$14:$J935),0)</f>
        <v>0</v>
      </c>
      <c r="L935" s="9" t="e">
        <f t="shared" si="74"/>
        <v>#VALUE!</v>
      </c>
      <c r="M935" s="3">
        <f t="shared" si="75"/>
        <v>52</v>
      </c>
      <c r="N935" s="3">
        <f t="shared" si="76"/>
        <v>52</v>
      </c>
      <c r="O935" s="24">
        <f t="shared" si="77"/>
        <v>0</v>
      </c>
      <c r="P935" s="3"/>
      <c r="Q935" s="3"/>
      <c r="R935" s="3"/>
      <c r="S935" s="5"/>
      <c r="T935" s="3"/>
      <c r="U935" s="3"/>
      <c r="V935" s="6"/>
      <c r="W935" s="6"/>
      <c r="X935" s="6"/>
    </row>
    <row r="936" spans="8:24" ht="15.75" customHeight="1" x14ac:dyDescent="0.3">
      <c r="H936" s="29" t="e">
        <f>G936/(J934+$B$3)*100</f>
        <v>#VALUE!</v>
      </c>
      <c r="J936" s="2" t="str">
        <f t="shared" si="73"/>
        <v/>
      </c>
      <c r="K936" s="2">
        <f>IF(J936&lt;MAX($J$14:$J936),J936-MAX($J$14:$J936),0)</f>
        <v>0</v>
      </c>
      <c r="L936" s="9" t="e">
        <f t="shared" si="74"/>
        <v>#VALUE!</v>
      </c>
      <c r="M936" s="3">
        <f t="shared" si="75"/>
        <v>52</v>
      </c>
      <c r="N936" s="3">
        <f t="shared" si="76"/>
        <v>52</v>
      </c>
      <c r="O936" s="24">
        <f t="shared" si="77"/>
        <v>0</v>
      </c>
      <c r="P936" s="3"/>
      <c r="Q936" s="3"/>
      <c r="R936" s="3"/>
      <c r="S936" s="5"/>
      <c r="T936" s="3"/>
      <c r="U936" s="3"/>
      <c r="V936" s="6"/>
      <c r="W936" s="6"/>
      <c r="X936" s="6"/>
    </row>
    <row r="937" spans="8:24" ht="15.75" customHeight="1" x14ac:dyDescent="0.3">
      <c r="H937" s="29" t="e">
        <f>G937/(J936+$B$3)*100</f>
        <v>#VALUE!</v>
      </c>
      <c r="J937" s="2" t="str">
        <f t="shared" si="73"/>
        <v/>
      </c>
      <c r="K937" s="2">
        <f>IF(J937&lt;MAX($J$14:$J937),J937-MAX($J$14:$J937),0)</f>
        <v>0</v>
      </c>
      <c r="L937" s="9" t="e">
        <f t="shared" si="74"/>
        <v>#VALUE!</v>
      </c>
      <c r="M937" s="3">
        <f t="shared" si="75"/>
        <v>52</v>
      </c>
      <c r="N937" s="3">
        <f t="shared" si="76"/>
        <v>52</v>
      </c>
      <c r="O937" s="24">
        <f t="shared" si="77"/>
        <v>0</v>
      </c>
      <c r="P937" s="3"/>
      <c r="Q937" s="3"/>
      <c r="R937" s="3"/>
      <c r="S937" s="5"/>
      <c r="T937" s="3"/>
      <c r="U937" s="3"/>
      <c r="V937" s="6"/>
      <c r="W937" s="6"/>
      <c r="X937" s="6"/>
    </row>
    <row r="938" spans="8:24" ht="15.75" customHeight="1" x14ac:dyDescent="0.3">
      <c r="H938" s="29" t="e">
        <f>G938/(J937+$B$3)*100</f>
        <v>#VALUE!</v>
      </c>
      <c r="J938" s="2" t="str">
        <f t="shared" si="73"/>
        <v/>
      </c>
      <c r="K938" s="2">
        <f>IF(J938&lt;MAX($J$14:$J938),J938-MAX($J$14:$J938),0)</f>
        <v>0</v>
      </c>
      <c r="L938" s="9" t="e">
        <f t="shared" si="74"/>
        <v>#VALUE!</v>
      </c>
      <c r="M938" s="3">
        <f t="shared" si="75"/>
        <v>52</v>
      </c>
      <c r="N938" s="3">
        <f t="shared" si="76"/>
        <v>52</v>
      </c>
      <c r="O938" s="24">
        <f t="shared" si="77"/>
        <v>0</v>
      </c>
      <c r="P938" s="3"/>
      <c r="Q938" s="3"/>
      <c r="R938" s="3"/>
      <c r="S938" s="5"/>
      <c r="T938" s="3"/>
      <c r="U938" s="3"/>
      <c r="V938" s="6"/>
      <c r="W938" s="6"/>
      <c r="X938" s="6"/>
    </row>
    <row r="939" spans="8:24" ht="15.75" customHeight="1" x14ac:dyDescent="0.3">
      <c r="H939" s="29" t="e">
        <f>G939/(J938+$B$3)*100</f>
        <v>#VALUE!</v>
      </c>
      <c r="J939" s="2" t="str">
        <f t="shared" si="73"/>
        <v/>
      </c>
      <c r="K939" s="2">
        <f>IF(J939&lt;MAX($J$14:$J939),J939-MAX($J$14:$J939),0)</f>
        <v>0</v>
      </c>
      <c r="L939" s="9" t="e">
        <f t="shared" si="74"/>
        <v>#VALUE!</v>
      </c>
      <c r="M939" s="3">
        <f t="shared" si="75"/>
        <v>52</v>
      </c>
      <c r="N939" s="3">
        <f t="shared" si="76"/>
        <v>52</v>
      </c>
      <c r="O939" s="24">
        <f t="shared" si="77"/>
        <v>0</v>
      </c>
      <c r="P939" s="3"/>
      <c r="Q939" s="3"/>
      <c r="R939" s="3"/>
      <c r="S939" s="5"/>
      <c r="T939" s="3"/>
      <c r="U939" s="3"/>
      <c r="V939" s="6"/>
      <c r="W939" s="6"/>
      <c r="X939" s="6"/>
    </row>
    <row r="940" spans="8:24" ht="15.75" customHeight="1" x14ac:dyDescent="0.3">
      <c r="H940" s="29" t="e">
        <f>G940/(J938+$B$3)*100</f>
        <v>#VALUE!</v>
      </c>
      <c r="J940" s="2" t="str">
        <f t="shared" si="73"/>
        <v/>
      </c>
      <c r="K940" s="2">
        <f>IF(J940&lt;MAX($J$14:$J940),J940-MAX($J$14:$J940),0)</f>
        <v>0</v>
      </c>
      <c r="L940" s="9" t="e">
        <f t="shared" si="74"/>
        <v>#VALUE!</v>
      </c>
      <c r="M940" s="3">
        <f t="shared" si="75"/>
        <v>52</v>
      </c>
      <c r="N940" s="3">
        <f t="shared" si="76"/>
        <v>52</v>
      </c>
      <c r="O940" s="24">
        <f t="shared" si="77"/>
        <v>0</v>
      </c>
      <c r="P940" s="3"/>
      <c r="Q940" s="3"/>
      <c r="R940" s="3"/>
      <c r="S940" s="5"/>
      <c r="T940" s="3"/>
      <c r="U940" s="3"/>
      <c r="V940" s="6"/>
      <c r="W940" s="6"/>
      <c r="X940" s="6"/>
    </row>
    <row r="941" spans="8:24" ht="15.75" customHeight="1" x14ac:dyDescent="0.3">
      <c r="H941" s="29" t="e">
        <f>G941/(J940+$B$3)*100</f>
        <v>#VALUE!</v>
      </c>
      <c r="J941" s="2" t="str">
        <f t="shared" si="73"/>
        <v/>
      </c>
      <c r="K941" s="2">
        <f>IF(J941&lt;MAX($J$14:$J941),J941-MAX($J$14:$J941),0)</f>
        <v>0</v>
      </c>
      <c r="L941" s="9" t="e">
        <f t="shared" si="74"/>
        <v>#VALUE!</v>
      </c>
      <c r="M941" s="3">
        <f t="shared" si="75"/>
        <v>52</v>
      </c>
      <c r="N941" s="3">
        <f t="shared" si="76"/>
        <v>52</v>
      </c>
      <c r="O941" s="24">
        <f t="shared" si="77"/>
        <v>0</v>
      </c>
      <c r="P941" s="3"/>
      <c r="Q941" s="3"/>
      <c r="R941" s="3"/>
      <c r="S941" s="5"/>
      <c r="T941" s="3"/>
      <c r="U941" s="3"/>
      <c r="V941" s="6"/>
      <c r="W941" s="6"/>
      <c r="X941" s="6"/>
    </row>
    <row r="942" spans="8:24" ht="15.75" customHeight="1" x14ac:dyDescent="0.3">
      <c r="H942" s="29" t="e">
        <f>G942/(J941+$B$3)*100</f>
        <v>#VALUE!</v>
      </c>
      <c r="J942" s="2" t="str">
        <f t="shared" si="73"/>
        <v/>
      </c>
      <c r="K942" s="2">
        <f>IF(J942&lt;MAX($J$14:$J942),J942-MAX($J$14:$J942),0)</f>
        <v>0</v>
      </c>
      <c r="L942" s="9" t="e">
        <f t="shared" si="74"/>
        <v>#VALUE!</v>
      </c>
      <c r="M942" s="3">
        <f t="shared" si="75"/>
        <v>52</v>
      </c>
      <c r="N942" s="3">
        <f t="shared" si="76"/>
        <v>52</v>
      </c>
      <c r="O942" s="24">
        <f t="shared" si="77"/>
        <v>0</v>
      </c>
      <c r="P942" s="3"/>
      <c r="Q942" s="3"/>
      <c r="R942" s="3"/>
      <c r="S942" s="5"/>
      <c r="T942" s="3"/>
      <c r="U942" s="3"/>
      <c r="V942" s="6"/>
      <c r="W942" s="6"/>
      <c r="X942" s="6"/>
    </row>
    <row r="943" spans="8:24" ht="15.75" customHeight="1" x14ac:dyDescent="0.3">
      <c r="H943" s="29" t="e">
        <f>G943/(J942+$B$3)*100</f>
        <v>#VALUE!</v>
      </c>
      <c r="J943" s="2" t="str">
        <f t="shared" si="73"/>
        <v/>
      </c>
      <c r="K943" s="2">
        <f>IF(J943&lt;MAX($J$14:$J943),J943-MAX($J$14:$J943),0)</f>
        <v>0</v>
      </c>
      <c r="L943" s="9" t="e">
        <f t="shared" si="74"/>
        <v>#VALUE!</v>
      </c>
      <c r="M943" s="3">
        <f t="shared" si="75"/>
        <v>52</v>
      </c>
      <c r="N943" s="3">
        <f t="shared" si="76"/>
        <v>52</v>
      </c>
      <c r="O943" s="24">
        <f t="shared" si="77"/>
        <v>0</v>
      </c>
      <c r="P943" s="3"/>
      <c r="Q943" s="3"/>
      <c r="R943" s="3"/>
      <c r="S943" s="5"/>
      <c r="T943" s="3"/>
      <c r="U943" s="3"/>
      <c r="V943" s="6"/>
      <c r="W943" s="6"/>
      <c r="X943" s="6"/>
    </row>
    <row r="944" spans="8:24" ht="15.75" customHeight="1" x14ac:dyDescent="0.3">
      <c r="H944" s="29" t="e">
        <f>G944/(J942+$B$3)*100</f>
        <v>#VALUE!</v>
      </c>
      <c r="J944" s="2" t="str">
        <f t="shared" si="73"/>
        <v/>
      </c>
      <c r="K944" s="2">
        <f>IF(J944&lt;MAX($J$14:$J944),J944-MAX($J$14:$J944),0)</f>
        <v>0</v>
      </c>
      <c r="L944" s="9" t="e">
        <f t="shared" si="74"/>
        <v>#VALUE!</v>
      </c>
      <c r="M944" s="3">
        <f t="shared" si="75"/>
        <v>52</v>
      </c>
      <c r="N944" s="3">
        <f t="shared" si="76"/>
        <v>52</v>
      </c>
      <c r="O944" s="24">
        <f t="shared" si="77"/>
        <v>0</v>
      </c>
      <c r="P944" s="3"/>
      <c r="Q944" s="3"/>
      <c r="R944" s="3"/>
      <c r="S944" s="5"/>
      <c r="T944" s="3"/>
      <c r="U944" s="3"/>
      <c r="V944" s="6"/>
      <c r="W944" s="6"/>
      <c r="X944" s="6"/>
    </row>
    <row r="945" spans="8:24" ht="15.75" customHeight="1" x14ac:dyDescent="0.3">
      <c r="H945" s="29" t="e">
        <f>G945/(J944+$B$3)*100</f>
        <v>#VALUE!</v>
      </c>
      <c r="J945" s="2" t="str">
        <f t="shared" si="73"/>
        <v/>
      </c>
      <c r="K945" s="2">
        <f>IF(J945&lt;MAX($J$14:$J945),J945-MAX($J$14:$J945),0)</f>
        <v>0</v>
      </c>
      <c r="L945" s="9" t="e">
        <f t="shared" si="74"/>
        <v>#VALUE!</v>
      </c>
      <c r="M945" s="3">
        <f t="shared" si="75"/>
        <v>52</v>
      </c>
      <c r="N945" s="3">
        <f t="shared" si="76"/>
        <v>52</v>
      </c>
      <c r="O945" s="24">
        <f t="shared" si="77"/>
        <v>0</v>
      </c>
      <c r="P945" s="3"/>
      <c r="Q945" s="3"/>
      <c r="R945" s="3"/>
      <c r="S945" s="5"/>
      <c r="T945" s="3"/>
      <c r="U945" s="3"/>
      <c r="V945" s="6"/>
      <c r="W945" s="6"/>
      <c r="X945" s="6"/>
    </row>
    <row r="946" spans="8:24" ht="15.75" customHeight="1" x14ac:dyDescent="0.3">
      <c r="H946" s="29" t="e">
        <f>G946/(J945+$B$3)*100</f>
        <v>#VALUE!</v>
      </c>
      <c r="J946" s="2" t="str">
        <f t="shared" si="73"/>
        <v/>
      </c>
      <c r="K946" s="2">
        <f>IF(J946&lt;MAX($J$14:$J946),J946-MAX($J$14:$J946),0)</f>
        <v>0</v>
      </c>
      <c r="L946" s="9" t="e">
        <f t="shared" si="74"/>
        <v>#VALUE!</v>
      </c>
      <c r="M946" s="3">
        <f t="shared" si="75"/>
        <v>52</v>
      </c>
      <c r="N946" s="3">
        <f t="shared" si="76"/>
        <v>52</v>
      </c>
      <c r="O946" s="24">
        <f t="shared" si="77"/>
        <v>0</v>
      </c>
      <c r="P946" s="3"/>
      <c r="Q946" s="3"/>
      <c r="R946" s="3"/>
      <c r="S946" s="5"/>
      <c r="T946" s="3"/>
      <c r="U946" s="3"/>
      <c r="V946" s="6"/>
      <c r="W946" s="6"/>
      <c r="X946" s="6"/>
    </row>
    <row r="947" spans="8:24" ht="15.75" customHeight="1" x14ac:dyDescent="0.3">
      <c r="H947" s="29" t="e">
        <f>G947/(J946+$B$3)*100</f>
        <v>#VALUE!</v>
      </c>
      <c r="J947" s="2" t="str">
        <f t="shared" si="73"/>
        <v/>
      </c>
      <c r="K947" s="2">
        <f>IF(J947&lt;MAX($J$14:$J947),J947-MAX($J$14:$J947),0)</f>
        <v>0</v>
      </c>
      <c r="L947" s="9" t="e">
        <f t="shared" si="74"/>
        <v>#VALUE!</v>
      </c>
      <c r="M947" s="3">
        <f t="shared" si="75"/>
        <v>52</v>
      </c>
      <c r="N947" s="3">
        <f t="shared" si="76"/>
        <v>52</v>
      </c>
      <c r="O947" s="24">
        <f t="shared" si="77"/>
        <v>0</v>
      </c>
      <c r="P947" s="3"/>
      <c r="Q947" s="3"/>
      <c r="R947" s="3"/>
      <c r="S947" s="5"/>
      <c r="T947" s="3"/>
      <c r="U947" s="3"/>
      <c r="V947" s="6"/>
      <c r="W947" s="6"/>
      <c r="X947" s="6"/>
    </row>
    <row r="948" spans="8:24" ht="15.75" customHeight="1" x14ac:dyDescent="0.3">
      <c r="H948" s="29" t="e">
        <f>G948/(J946+$B$3)*100</f>
        <v>#VALUE!</v>
      </c>
      <c r="J948" s="2" t="str">
        <f t="shared" si="73"/>
        <v/>
      </c>
      <c r="K948" s="2">
        <f>IF(J948&lt;MAX($J$14:$J948),J948-MAX($J$14:$J948),0)</f>
        <v>0</v>
      </c>
      <c r="L948" s="9" t="e">
        <f t="shared" si="74"/>
        <v>#VALUE!</v>
      </c>
      <c r="M948" s="3">
        <f t="shared" si="75"/>
        <v>52</v>
      </c>
      <c r="N948" s="3">
        <f t="shared" si="76"/>
        <v>52</v>
      </c>
      <c r="O948" s="24">
        <f t="shared" si="77"/>
        <v>0</v>
      </c>
      <c r="P948" s="3"/>
      <c r="Q948" s="3"/>
      <c r="R948" s="3"/>
      <c r="S948" s="5"/>
      <c r="T948" s="3"/>
      <c r="U948" s="3"/>
      <c r="V948" s="6"/>
      <c r="W948" s="6"/>
      <c r="X948" s="6"/>
    </row>
    <row r="949" spans="8:24" ht="15.75" customHeight="1" x14ac:dyDescent="0.3">
      <c r="H949" s="29" t="e">
        <f>G949/(J948+$B$3)*100</f>
        <v>#VALUE!</v>
      </c>
      <c r="J949" s="2" t="str">
        <f t="shared" si="73"/>
        <v/>
      </c>
      <c r="K949" s="2">
        <f>IF(J949&lt;MAX($J$14:$J949),J949-MAX($J$14:$J949),0)</f>
        <v>0</v>
      </c>
      <c r="L949" s="9" t="e">
        <f t="shared" si="74"/>
        <v>#VALUE!</v>
      </c>
      <c r="M949" s="3">
        <f t="shared" si="75"/>
        <v>52</v>
      </c>
      <c r="N949" s="3">
        <f t="shared" si="76"/>
        <v>52</v>
      </c>
      <c r="O949" s="24">
        <f t="shared" si="77"/>
        <v>0</v>
      </c>
      <c r="P949" s="3"/>
      <c r="Q949" s="3"/>
      <c r="R949" s="3"/>
      <c r="S949" s="5"/>
      <c r="T949" s="3"/>
      <c r="U949" s="3"/>
      <c r="V949" s="6"/>
      <c r="W949" s="6"/>
      <c r="X949" s="6"/>
    </row>
    <row r="950" spans="8:24" ht="15.75" customHeight="1" x14ac:dyDescent="0.3">
      <c r="H950" s="29" t="e">
        <f>G950/(J949+$B$3)*100</f>
        <v>#VALUE!</v>
      </c>
      <c r="J950" s="2" t="str">
        <f t="shared" si="73"/>
        <v/>
      </c>
      <c r="K950" s="2">
        <f>IF(J950&lt;MAX($J$14:$J950),J950-MAX($J$14:$J950),0)</f>
        <v>0</v>
      </c>
      <c r="L950" s="9" t="e">
        <f t="shared" si="74"/>
        <v>#VALUE!</v>
      </c>
      <c r="M950" s="3">
        <f t="shared" si="75"/>
        <v>52</v>
      </c>
      <c r="N950" s="3">
        <f t="shared" si="76"/>
        <v>52</v>
      </c>
      <c r="O950" s="24">
        <f t="shared" si="77"/>
        <v>0</v>
      </c>
      <c r="P950" s="3"/>
      <c r="Q950" s="3"/>
      <c r="R950" s="3"/>
      <c r="S950" s="5"/>
      <c r="T950" s="3"/>
      <c r="U950" s="3"/>
      <c r="V950" s="6"/>
      <c r="W950" s="6"/>
      <c r="X950" s="6"/>
    </row>
    <row r="951" spans="8:24" ht="15.75" customHeight="1" x14ac:dyDescent="0.3">
      <c r="H951" s="29" t="e">
        <f>G951/(J950+$B$3)*100</f>
        <v>#VALUE!</v>
      </c>
      <c r="J951" s="2" t="str">
        <f t="shared" si="73"/>
        <v/>
      </c>
      <c r="K951" s="2">
        <f>IF(J951&lt;MAX($J$14:$J951),J951-MAX($J$14:$J951),0)</f>
        <v>0</v>
      </c>
      <c r="L951" s="9" t="e">
        <f t="shared" si="74"/>
        <v>#VALUE!</v>
      </c>
      <c r="M951" s="3">
        <f t="shared" si="75"/>
        <v>52</v>
      </c>
      <c r="N951" s="3">
        <f t="shared" si="76"/>
        <v>52</v>
      </c>
      <c r="O951" s="24">
        <f t="shared" si="77"/>
        <v>0</v>
      </c>
      <c r="P951" s="3"/>
      <c r="Q951" s="3"/>
      <c r="R951" s="3"/>
      <c r="S951" s="5"/>
      <c r="T951" s="3"/>
      <c r="U951" s="3"/>
      <c r="V951" s="6"/>
      <c r="W951" s="6"/>
      <c r="X951" s="6"/>
    </row>
    <row r="952" spans="8:24" ht="15.75" customHeight="1" x14ac:dyDescent="0.3">
      <c r="H952" s="29" t="e">
        <f>G952/(J950+$B$3)*100</f>
        <v>#VALUE!</v>
      </c>
      <c r="J952" s="2" t="str">
        <f t="shared" si="73"/>
        <v/>
      </c>
      <c r="K952" s="2">
        <f>IF(J952&lt;MAX($J$14:$J952),J952-MAX($J$14:$J952),0)</f>
        <v>0</v>
      </c>
      <c r="L952" s="9" t="e">
        <f t="shared" si="74"/>
        <v>#VALUE!</v>
      </c>
      <c r="M952" s="3">
        <f t="shared" si="75"/>
        <v>52</v>
      </c>
      <c r="N952" s="3">
        <f t="shared" si="76"/>
        <v>52</v>
      </c>
      <c r="O952" s="24">
        <f t="shared" si="77"/>
        <v>0</v>
      </c>
      <c r="P952" s="3"/>
      <c r="Q952" s="3"/>
      <c r="R952" s="3"/>
      <c r="S952" s="5"/>
      <c r="T952" s="3"/>
      <c r="U952" s="3"/>
      <c r="V952" s="6"/>
      <c r="W952" s="6"/>
      <c r="X952" s="6"/>
    </row>
    <row r="953" spans="8:24" ht="15.75" customHeight="1" x14ac:dyDescent="0.3">
      <c r="H953" s="29" t="e">
        <f>G953/(J952+$B$3)*100</f>
        <v>#VALUE!</v>
      </c>
      <c r="J953" s="2" t="str">
        <f t="shared" si="73"/>
        <v/>
      </c>
      <c r="K953" s="2">
        <f>IF(J953&lt;MAX($J$14:$J953),J953-MAX($J$14:$J953),0)</f>
        <v>0</v>
      </c>
      <c r="L953" s="9" t="e">
        <f t="shared" si="74"/>
        <v>#VALUE!</v>
      </c>
      <c r="M953" s="3">
        <f t="shared" si="75"/>
        <v>52</v>
      </c>
      <c r="N953" s="3">
        <f t="shared" si="76"/>
        <v>52</v>
      </c>
      <c r="O953" s="24">
        <f t="shared" si="77"/>
        <v>0</v>
      </c>
      <c r="P953" s="3"/>
      <c r="Q953" s="3"/>
      <c r="R953" s="3"/>
      <c r="S953" s="5"/>
      <c r="T953" s="3"/>
      <c r="U953" s="3"/>
      <c r="V953" s="6"/>
      <c r="W953" s="6"/>
      <c r="X953" s="6"/>
    </row>
    <row r="954" spans="8:24" ht="15.75" customHeight="1" x14ac:dyDescent="0.3">
      <c r="H954" s="29" t="e">
        <f>G954/(J953+$B$3)*100</f>
        <v>#VALUE!</v>
      </c>
      <c r="J954" s="2" t="str">
        <f t="shared" si="73"/>
        <v/>
      </c>
      <c r="K954" s="2">
        <f>IF(J954&lt;MAX($J$14:$J954),J954-MAX($J$14:$J954),0)</f>
        <v>0</v>
      </c>
      <c r="L954" s="9" t="e">
        <f t="shared" si="74"/>
        <v>#VALUE!</v>
      </c>
      <c r="M954" s="3">
        <f t="shared" si="75"/>
        <v>52</v>
      </c>
      <c r="N954" s="3">
        <f t="shared" si="76"/>
        <v>52</v>
      </c>
      <c r="O954" s="24">
        <f t="shared" si="77"/>
        <v>0</v>
      </c>
      <c r="P954" s="3"/>
      <c r="Q954" s="3"/>
      <c r="R954" s="3"/>
      <c r="S954" s="5"/>
      <c r="T954" s="3"/>
      <c r="U954" s="3"/>
      <c r="V954" s="6"/>
      <c r="W954" s="6"/>
      <c r="X954" s="6"/>
    </row>
    <row r="955" spans="8:24" ht="15.75" customHeight="1" x14ac:dyDescent="0.3">
      <c r="H955" s="29" t="e">
        <f>G955/(J954+$B$3)*100</f>
        <v>#VALUE!</v>
      </c>
      <c r="J955" s="2" t="str">
        <f t="shared" si="73"/>
        <v/>
      </c>
      <c r="K955" s="2">
        <f>IF(J955&lt;MAX($J$14:$J955),J955-MAX($J$14:$J955),0)</f>
        <v>0</v>
      </c>
      <c r="L955" s="9" t="e">
        <f t="shared" si="74"/>
        <v>#VALUE!</v>
      </c>
      <c r="M955" s="3">
        <f t="shared" si="75"/>
        <v>52</v>
      </c>
      <c r="N955" s="3">
        <f t="shared" si="76"/>
        <v>52</v>
      </c>
      <c r="O955" s="24">
        <f t="shared" si="77"/>
        <v>0</v>
      </c>
      <c r="P955" s="3"/>
      <c r="Q955" s="3"/>
      <c r="R955" s="3"/>
      <c r="S955" s="5"/>
      <c r="T955" s="3"/>
      <c r="U955" s="3"/>
      <c r="V955" s="6"/>
      <c r="W955" s="6"/>
      <c r="X955" s="6"/>
    </row>
    <row r="956" spans="8:24" ht="15.75" customHeight="1" x14ac:dyDescent="0.3">
      <c r="H956" s="29" t="e">
        <f>G956/(J954+$B$3)*100</f>
        <v>#VALUE!</v>
      </c>
      <c r="J956" s="2" t="str">
        <f t="shared" si="73"/>
        <v/>
      </c>
      <c r="K956" s="2">
        <f>IF(J956&lt;MAX($J$14:$J956),J956-MAX($J$14:$J956),0)</f>
        <v>0</v>
      </c>
      <c r="L956" s="9" t="e">
        <f t="shared" si="74"/>
        <v>#VALUE!</v>
      </c>
      <c r="M956" s="3">
        <f t="shared" si="75"/>
        <v>52</v>
      </c>
      <c r="N956" s="3">
        <f t="shared" si="76"/>
        <v>52</v>
      </c>
      <c r="O956" s="24">
        <f t="shared" si="77"/>
        <v>0</v>
      </c>
      <c r="P956" s="3"/>
      <c r="Q956" s="3"/>
      <c r="R956" s="3"/>
      <c r="S956" s="5"/>
      <c r="T956" s="3"/>
      <c r="U956" s="3"/>
      <c r="V956" s="6"/>
      <c r="W956" s="6"/>
      <c r="X956" s="6"/>
    </row>
    <row r="957" spans="8:24" ht="15.75" customHeight="1" x14ac:dyDescent="0.3">
      <c r="H957" s="29" t="e">
        <f>G957/(J956+$B$3)*100</f>
        <v>#VALUE!</v>
      </c>
      <c r="J957" s="2" t="str">
        <f t="shared" si="73"/>
        <v/>
      </c>
      <c r="K957" s="2">
        <f>IF(J957&lt;MAX($J$14:$J957),J957-MAX($J$14:$J957),0)</f>
        <v>0</v>
      </c>
      <c r="L957" s="9" t="e">
        <f t="shared" si="74"/>
        <v>#VALUE!</v>
      </c>
      <c r="M957" s="3">
        <f t="shared" si="75"/>
        <v>52</v>
      </c>
      <c r="N957" s="3">
        <f t="shared" si="76"/>
        <v>52</v>
      </c>
      <c r="O957" s="24">
        <f t="shared" si="77"/>
        <v>0</v>
      </c>
      <c r="P957" s="3"/>
      <c r="Q957" s="3"/>
      <c r="R957" s="3"/>
      <c r="S957" s="5"/>
      <c r="T957" s="3"/>
      <c r="U957" s="3"/>
      <c r="V957" s="6"/>
      <c r="W957" s="6"/>
      <c r="X957" s="6"/>
    </row>
    <row r="958" spans="8:24" ht="15.75" customHeight="1" x14ac:dyDescent="0.3">
      <c r="H958" s="29" t="e">
        <f>G958/(J957+$B$3)*100</f>
        <v>#VALUE!</v>
      </c>
      <c r="J958" s="2" t="str">
        <f t="shared" si="73"/>
        <v/>
      </c>
      <c r="K958" s="2">
        <f>IF(J958&lt;MAX($J$14:$J958),J958-MAX($J$14:$J958),0)</f>
        <v>0</v>
      </c>
      <c r="L958" s="9" t="e">
        <f t="shared" si="74"/>
        <v>#VALUE!</v>
      </c>
      <c r="M958" s="3">
        <f t="shared" si="75"/>
        <v>52</v>
      </c>
      <c r="N958" s="3">
        <f t="shared" si="76"/>
        <v>52</v>
      </c>
      <c r="O958" s="24">
        <f t="shared" si="77"/>
        <v>0</v>
      </c>
      <c r="P958" s="3"/>
      <c r="Q958" s="3"/>
      <c r="R958" s="3"/>
      <c r="S958" s="5"/>
      <c r="T958" s="3"/>
      <c r="U958" s="3"/>
      <c r="V958" s="6"/>
      <c r="W958" s="6"/>
      <c r="X958" s="6"/>
    </row>
    <row r="959" spans="8:24" ht="15.75" customHeight="1" x14ac:dyDescent="0.3">
      <c r="H959" s="29" t="e">
        <f>G959/(J958+$B$3)*100</f>
        <v>#VALUE!</v>
      </c>
      <c r="J959" s="2" t="str">
        <f t="shared" si="73"/>
        <v/>
      </c>
      <c r="K959" s="2">
        <f>IF(J959&lt;MAX($J$14:$J959),J959-MAX($J$14:$J959),0)</f>
        <v>0</v>
      </c>
      <c r="L959" s="9" t="e">
        <f t="shared" si="74"/>
        <v>#VALUE!</v>
      </c>
      <c r="M959" s="3">
        <f t="shared" si="75"/>
        <v>52</v>
      </c>
      <c r="N959" s="3">
        <f t="shared" si="76"/>
        <v>52</v>
      </c>
      <c r="O959" s="24">
        <f t="shared" si="77"/>
        <v>0</v>
      </c>
      <c r="P959" s="3"/>
      <c r="Q959" s="3"/>
      <c r="R959" s="3"/>
      <c r="S959" s="5"/>
      <c r="T959" s="3"/>
      <c r="U959" s="3"/>
      <c r="V959" s="6"/>
      <c r="W959" s="6"/>
      <c r="X959" s="6"/>
    </row>
    <row r="960" spans="8:24" ht="15.75" customHeight="1" x14ac:dyDescent="0.3">
      <c r="H960" s="29" t="e">
        <f>G960/(J958+$B$3)*100</f>
        <v>#VALUE!</v>
      </c>
      <c r="J960" s="2" t="str">
        <f t="shared" si="73"/>
        <v/>
      </c>
      <c r="K960" s="2">
        <f>IF(J960&lt;MAX($J$14:$J960),J960-MAX($J$14:$J960),0)</f>
        <v>0</v>
      </c>
      <c r="L960" s="9" t="e">
        <f t="shared" si="74"/>
        <v>#VALUE!</v>
      </c>
      <c r="M960" s="3">
        <f t="shared" si="75"/>
        <v>52</v>
      </c>
      <c r="N960" s="3">
        <f t="shared" si="76"/>
        <v>52</v>
      </c>
      <c r="O960" s="24">
        <f t="shared" si="77"/>
        <v>0</v>
      </c>
      <c r="P960" s="3"/>
      <c r="Q960" s="3"/>
      <c r="R960" s="3"/>
      <c r="S960" s="5"/>
      <c r="T960" s="3"/>
      <c r="U960" s="3"/>
      <c r="V960" s="6"/>
      <c r="W960" s="6"/>
      <c r="X960" s="6"/>
    </row>
    <row r="961" spans="1:24" ht="15.75" customHeight="1" x14ac:dyDescent="0.3">
      <c r="H961" s="29" t="e">
        <f>G961/(J960+$B$3)*100</f>
        <v>#VALUE!</v>
      </c>
      <c r="J961" s="2" t="str">
        <f t="shared" si="73"/>
        <v/>
      </c>
      <c r="K961" s="2">
        <f>IF(J961&lt;MAX($J$14:$J961),J961-MAX($J$14:$J961),0)</f>
        <v>0</v>
      </c>
      <c r="L961" s="9" t="e">
        <f t="shared" si="74"/>
        <v>#VALUE!</v>
      </c>
      <c r="M961" s="3">
        <f t="shared" si="75"/>
        <v>52</v>
      </c>
      <c r="N961" s="3">
        <f t="shared" si="76"/>
        <v>52</v>
      </c>
      <c r="O961" s="24">
        <f t="shared" si="77"/>
        <v>0</v>
      </c>
      <c r="P961" s="3"/>
      <c r="Q961" s="3"/>
      <c r="R961" s="3"/>
      <c r="S961" s="5"/>
      <c r="T961" s="3"/>
      <c r="U961" s="3"/>
      <c r="V961" s="6"/>
      <c r="W961" s="6"/>
      <c r="X961" s="6"/>
    </row>
    <row r="962" spans="1:24" ht="15.75" customHeight="1" x14ac:dyDescent="0.3">
      <c r="H962" s="29" t="e">
        <f>G962/(J961+$B$3)*100</f>
        <v>#VALUE!</v>
      </c>
      <c r="J962" s="2" t="str">
        <f t="shared" si="73"/>
        <v/>
      </c>
      <c r="K962" s="2">
        <f>IF(J962&lt;MAX($J$14:$J962),J962-MAX($J$14:$J962),0)</f>
        <v>0</v>
      </c>
      <c r="L962" s="9" t="e">
        <f t="shared" si="74"/>
        <v>#VALUE!</v>
      </c>
      <c r="M962" s="3">
        <f t="shared" si="75"/>
        <v>52</v>
      </c>
      <c r="N962" s="3">
        <f t="shared" si="76"/>
        <v>52</v>
      </c>
      <c r="O962" s="24">
        <f t="shared" si="77"/>
        <v>0</v>
      </c>
      <c r="P962" s="3"/>
      <c r="Q962" s="3"/>
      <c r="R962" s="3"/>
      <c r="S962" s="5"/>
      <c r="T962" s="3"/>
      <c r="U962" s="3"/>
      <c r="V962" s="6"/>
      <c r="W962" s="6"/>
      <c r="X962" s="6"/>
    </row>
    <row r="963" spans="1:24" ht="15.75" customHeight="1" x14ac:dyDescent="0.3">
      <c r="H963" s="29" t="e">
        <f>G963/(J962+$B$3)*100</f>
        <v>#VALUE!</v>
      </c>
      <c r="J963" s="2" t="str">
        <f t="shared" si="73"/>
        <v/>
      </c>
      <c r="K963" s="2">
        <f>IF(J963&lt;MAX($J$14:$J963),J963-MAX($J$14:$J963),0)</f>
        <v>0</v>
      </c>
      <c r="L963" s="9" t="e">
        <f t="shared" si="74"/>
        <v>#VALUE!</v>
      </c>
      <c r="M963" s="3">
        <f t="shared" si="75"/>
        <v>52</v>
      </c>
      <c r="N963" s="3">
        <f t="shared" si="76"/>
        <v>52</v>
      </c>
      <c r="O963" s="24">
        <f t="shared" si="77"/>
        <v>0</v>
      </c>
      <c r="P963" s="3"/>
      <c r="Q963" s="3"/>
      <c r="R963" s="3"/>
      <c r="S963" s="5"/>
      <c r="T963" s="3"/>
      <c r="U963" s="3"/>
      <c r="V963" s="6"/>
      <c r="W963" s="6"/>
      <c r="X963" s="6"/>
    </row>
    <row r="964" spans="1:24" ht="15.75" customHeight="1" x14ac:dyDescent="0.3">
      <c r="H964" s="29" t="e">
        <f>G964/(J962+$B$3)*100</f>
        <v>#VALUE!</v>
      </c>
      <c r="J964" s="2" t="str">
        <f t="shared" si="73"/>
        <v/>
      </c>
      <c r="K964" s="2">
        <f>IF(J964&lt;MAX($J$14:$J964),J964-MAX($J$14:$J964),0)</f>
        <v>0</v>
      </c>
      <c r="L964" s="9" t="e">
        <f t="shared" si="74"/>
        <v>#VALUE!</v>
      </c>
      <c r="M964" s="3">
        <f t="shared" si="75"/>
        <v>52</v>
      </c>
      <c r="N964" s="3">
        <f t="shared" si="76"/>
        <v>52</v>
      </c>
      <c r="O964" s="24">
        <f t="shared" si="77"/>
        <v>0</v>
      </c>
      <c r="P964" s="3"/>
      <c r="Q964" s="3"/>
      <c r="R964" s="3"/>
      <c r="S964" s="5"/>
      <c r="T964" s="3"/>
      <c r="U964" s="3"/>
      <c r="V964" s="6"/>
      <c r="W964" s="6"/>
      <c r="X964" s="6"/>
    </row>
    <row r="965" spans="1:24" ht="15.75" customHeight="1" x14ac:dyDescent="0.3">
      <c r="H965" s="29" t="e">
        <f>G965/(J964+$B$3)*100</f>
        <v>#VALUE!</v>
      </c>
      <c r="J965" s="2" t="str">
        <f t="shared" si="73"/>
        <v/>
      </c>
      <c r="K965" s="2">
        <f>IF(J965&lt;MAX($J$14:$J965),J965-MAX($J$14:$J965),0)</f>
        <v>0</v>
      </c>
      <c r="L965" s="9" t="e">
        <f t="shared" si="74"/>
        <v>#VALUE!</v>
      </c>
      <c r="M965" s="3">
        <f t="shared" si="75"/>
        <v>52</v>
      </c>
      <c r="N965" s="3">
        <f t="shared" si="76"/>
        <v>52</v>
      </c>
      <c r="O965" s="24">
        <f t="shared" si="77"/>
        <v>0</v>
      </c>
      <c r="P965" s="3"/>
      <c r="Q965" s="3"/>
      <c r="R965" s="3"/>
      <c r="S965" s="5"/>
      <c r="T965" s="3"/>
      <c r="U965" s="3"/>
      <c r="V965" s="6"/>
      <c r="W965" s="6"/>
      <c r="X965" s="6"/>
    </row>
    <row r="966" spans="1:24" ht="15.75" customHeight="1" x14ac:dyDescent="0.3">
      <c r="H966" s="29" t="e">
        <f>G966/(J965+$B$3)*100</f>
        <v>#VALUE!</v>
      </c>
      <c r="J966" s="2" t="str">
        <f t="shared" si="73"/>
        <v/>
      </c>
      <c r="K966" s="2">
        <f>IF(J966&lt;MAX($J$14:$J966),J966-MAX($J$14:$J966),0)</f>
        <v>0</v>
      </c>
      <c r="L966" s="9" t="e">
        <f t="shared" si="74"/>
        <v>#VALUE!</v>
      </c>
      <c r="M966" s="3">
        <f t="shared" si="75"/>
        <v>52</v>
      </c>
      <c r="N966" s="3">
        <f t="shared" si="76"/>
        <v>52</v>
      </c>
      <c r="O966" s="24">
        <f t="shared" si="77"/>
        <v>0</v>
      </c>
      <c r="P966" s="3"/>
      <c r="Q966" s="3"/>
      <c r="R966" s="3"/>
      <c r="S966" s="5"/>
      <c r="T966" s="3"/>
      <c r="U966" s="3"/>
      <c r="V966" s="6"/>
      <c r="W966" s="6"/>
      <c r="X966" s="6"/>
    </row>
    <row r="967" spans="1:24" ht="15.75" customHeight="1" x14ac:dyDescent="0.3">
      <c r="A967" s="23">
        <v>44348</v>
      </c>
      <c r="B967" s="23" t="s">
        <v>79</v>
      </c>
      <c r="C967" s="45"/>
      <c r="D967" s="2" t="s">
        <v>57</v>
      </c>
      <c r="E967" s="3">
        <v>1</v>
      </c>
      <c r="F967" s="3"/>
      <c r="G967" s="3"/>
      <c r="H967" s="29" t="e">
        <f>G967/(J965+$B$3)*100</f>
        <v>#VALUE!</v>
      </c>
      <c r="I967" s="2">
        <v>1494.36</v>
      </c>
      <c r="J967" s="2" t="e">
        <f t="shared" si="73"/>
        <v>#VALUE!</v>
      </c>
      <c r="K967" s="2" t="e">
        <f>IF(J967&lt;MAX($J$14:$J967),J967-MAX($J$14:$J967),0)</f>
        <v>#VALUE!</v>
      </c>
      <c r="L967" s="9" t="e">
        <f t="shared" si="74"/>
        <v>#VALUE!</v>
      </c>
      <c r="M967" s="3">
        <f t="shared" si="75"/>
        <v>22</v>
      </c>
      <c r="N967" s="3" t="e">
        <f t="shared" si="76"/>
        <v>#VALUE!</v>
      </c>
      <c r="O967" s="24" t="e">
        <f t="shared" si="77"/>
        <v>#VALUE!</v>
      </c>
      <c r="P967" s="3" t="s">
        <v>32</v>
      </c>
      <c r="Q967" s="3" t="s">
        <v>32</v>
      </c>
      <c r="R967" s="3" t="s">
        <v>41</v>
      </c>
      <c r="S967" s="5"/>
      <c r="T967" s="3" t="s">
        <v>29</v>
      </c>
      <c r="U967" s="3" t="s">
        <v>30</v>
      </c>
      <c r="V967" s="6" t="s">
        <v>31</v>
      </c>
      <c r="W967" s="6"/>
      <c r="X967" s="6"/>
    </row>
    <row r="968" spans="1:24" ht="15.75" customHeight="1" x14ac:dyDescent="0.3">
      <c r="A968" s="23"/>
      <c r="B968" s="23"/>
      <c r="C968" s="45"/>
      <c r="D968" s="2"/>
      <c r="E968" s="3"/>
      <c r="F968" s="3"/>
      <c r="G968" s="3"/>
      <c r="H968" s="29"/>
      <c r="I968" s="2"/>
      <c r="J968" s="2"/>
      <c r="K968" s="2"/>
      <c r="L968" s="9"/>
      <c r="M968" s="3"/>
      <c r="N968" s="3"/>
      <c r="O968" s="24"/>
      <c r="P968" s="3"/>
      <c r="Q968" s="3"/>
      <c r="R968" s="3"/>
      <c r="S968" s="5"/>
      <c r="T968" s="3"/>
      <c r="U968" s="3"/>
      <c r="V968" s="6"/>
      <c r="W968" s="6"/>
      <c r="X968" s="6"/>
    </row>
    <row r="969" spans="1:24" ht="15.75" customHeight="1" x14ac:dyDescent="0.3">
      <c r="A969" s="23"/>
      <c r="B969" s="23"/>
      <c r="C969" s="45"/>
      <c r="D969" s="2"/>
      <c r="E969" s="3"/>
      <c r="F969" s="3"/>
      <c r="G969" s="3"/>
      <c r="H969" s="29"/>
      <c r="I969" s="2"/>
      <c r="J969" s="2"/>
      <c r="K969" s="2"/>
      <c r="L969" s="9"/>
      <c r="M969" s="3"/>
      <c r="N969" s="3"/>
      <c r="O969" s="24">
        <f>B969-A969</f>
        <v>0</v>
      </c>
      <c r="P969" s="3"/>
      <c r="Q969" s="3"/>
      <c r="R969" s="3"/>
      <c r="S969" s="5"/>
      <c r="T969" s="3"/>
      <c r="U969" s="3"/>
      <c r="V969" s="6"/>
      <c r="W969" s="6"/>
      <c r="X969" s="6"/>
    </row>
    <row r="970" spans="1:24" ht="15.75" customHeight="1" x14ac:dyDescent="0.3">
      <c r="A970" s="23"/>
      <c r="B970" s="23"/>
      <c r="C970" s="45"/>
      <c r="D970" s="2"/>
      <c r="E970" s="3"/>
      <c r="F970" s="3"/>
      <c r="G970" s="3"/>
      <c r="H970" s="29"/>
      <c r="I970" s="2"/>
      <c r="J970" s="2"/>
      <c r="K970" s="2"/>
      <c r="L970" s="9"/>
      <c r="M970" s="3"/>
      <c r="N970" s="3"/>
      <c r="O970" s="24">
        <f>B970-A970</f>
        <v>0</v>
      </c>
      <c r="P970" s="3"/>
      <c r="Q970" s="3"/>
      <c r="R970" s="3"/>
      <c r="S970" s="5"/>
      <c r="T970" s="3"/>
      <c r="U970" s="3"/>
      <c r="V970" s="6"/>
      <c r="W970" s="6"/>
      <c r="X970" s="6"/>
    </row>
    <row r="971" spans="1:24" ht="15.75" customHeight="1" x14ac:dyDescent="0.3">
      <c r="A971" s="23"/>
      <c r="B971" s="23"/>
      <c r="C971" s="45"/>
      <c r="D971" s="2"/>
      <c r="E971" s="3"/>
      <c r="F971" s="3"/>
      <c r="G971" s="3"/>
      <c r="H971" s="29"/>
      <c r="I971" s="2"/>
      <c r="J971" s="2"/>
      <c r="K971" s="2"/>
      <c r="L971" s="9"/>
      <c r="M971" s="3"/>
      <c r="N971" s="3"/>
      <c r="O971" s="24">
        <f>B971-A971</f>
        <v>0</v>
      </c>
      <c r="P971" s="3"/>
      <c r="Q971" s="3"/>
      <c r="R971" s="3"/>
      <c r="S971" s="5"/>
      <c r="T971" s="3"/>
      <c r="U971" s="3"/>
      <c r="V971" s="6"/>
      <c r="W971" s="6"/>
      <c r="X971" s="6"/>
    </row>
    <row r="972" spans="1:24" ht="15.75" customHeight="1" x14ac:dyDescent="0.3">
      <c r="A972" s="23"/>
      <c r="B972" s="23"/>
      <c r="C972" s="45"/>
      <c r="D972" s="2"/>
      <c r="E972" s="3"/>
      <c r="F972" s="3"/>
      <c r="G972" s="3"/>
      <c r="H972" s="29"/>
      <c r="I972" s="2"/>
      <c r="J972" s="2"/>
      <c r="K972" s="2"/>
      <c r="L972" s="9"/>
      <c r="M972" s="3"/>
      <c r="N972" s="3"/>
      <c r="O972" s="24">
        <f>B972-A972</f>
        <v>0</v>
      </c>
      <c r="P972" s="3"/>
      <c r="Q972" s="3"/>
      <c r="R972" s="3"/>
      <c r="S972" s="5"/>
      <c r="T972" s="3"/>
      <c r="U972" s="3"/>
      <c r="V972" s="6"/>
      <c r="W972" s="33"/>
      <c r="X972" s="6"/>
    </row>
    <row r="973" spans="1:24" ht="15.75" customHeight="1" x14ac:dyDescent="0.3">
      <c r="A973" s="23"/>
      <c r="B973" s="23"/>
      <c r="C973" s="45"/>
      <c r="D973" s="2"/>
      <c r="E973" s="3"/>
      <c r="F973" s="3"/>
      <c r="G973" s="3"/>
      <c r="H973" s="29"/>
      <c r="I973" s="2"/>
      <c r="J973" s="2"/>
      <c r="K973" s="2"/>
      <c r="L973" s="9"/>
      <c r="M973" s="3"/>
      <c r="N973" s="3"/>
      <c r="O973" s="24">
        <f>B973-A973</f>
        <v>0</v>
      </c>
      <c r="P973" s="3"/>
      <c r="Q973" s="3"/>
      <c r="R973" s="3"/>
      <c r="S973" s="34"/>
      <c r="T973" s="3"/>
      <c r="U973" s="3"/>
      <c r="V973" s="6"/>
      <c r="W973" s="33"/>
      <c r="X973" s="6"/>
    </row>
    <row r="974" spans="1:24" ht="15.75" customHeight="1" x14ac:dyDescent="0.3"/>
    <row r="975" spans="1:24" ht="15.75" customHeight="1" x14ac:dyDescent="0.3"/>
    <row r="976" spans="1:24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</sheetData>
  <autoFilter ref="A14:W973" xr:uid="{00000000-0009-0000-0000-000000000000}">
    <sortState xmlns:xlrd2="http://schemas.microsoft.com/office/spreadsheetml/2017/richdata2" ref="A15:W973">
      <sortCondition ref="N14:N973"/>
    </sortState>
  </autoFilter>
  <mergeCells count="1">
    <mergeCell ref="A1:B1"/>
  </mergeCells>
  <conditionalFormatting sqref="D112:G350 D79:E111 D14:D35 J14:L973 I14:I901 D37:D78">
    <cfRule type="cellIs" dxfId="13" priority="13" operator="greaterThan">
      <formula>0</formula>
    </cfRule>
  </conditionalFormatting>
  <conditionalFormatting sqref="D112:G350 D79:E111 D14:D35 J14:L973 I14:I901 D37:D78">
    <cfRule type="cellIs" dxfId="12" priority="14" operator="lessThan">
      <formula>0</formula>
    </cfRule>
  </conditionalFormatting>
  <conditionalFormatting sqref="A5:A11 B6:D11">
    <cfRule type="cellIs" dxfId="11" priority="15" operator="greaterThan">
      <formula>0</formula>
    </cfRule>
  </conditionalFormatting>
  <conditionalFormatting sqref="A5:A11 B6:D11">
    <cfRule type="cellIs" dxfId="10" priority="16" operator="lessThan">
      <formula>0</formula>
    </cfRule>
  </conditionalFormatting>
  <conditionalFormatting sqref="K14:L973">
    <cfRule type="cellIs" dxfId="9" priority="17" operator="equal">
      <formula>0</formula>
    </cfRule>
  </conditionalFormatting>
  <conditionalFormatting sqref="P1:P1048576">
    <cfRule type="cellIs" dxfId="8" priority="9" operator="equal">
      <formula>"S"</formula>
    </cfRule>
    <cfRule type="containsText" dxfId="7" priority="10" operator="containsText" text="L">
      <formula>NOT(ISERROR(SEARCH("L",P1)))</formula>
    </cfRule>
  </conditionalFormatting>
  <conditionalFormatting sqref="H15:H1048576">
    <cfRule type="cellIs" dxfId="6" priority="8" operator="greaterThan">
      <formula>3</formula>
    </cfRule>
  </conditionalFormatting>
  <conditionalFormatting sqref="Q1:Q1048576">
    <cfRule type="containsText" dxfId="5" priority="3" operator="containsText" text="S">
      <formula>NOT(ISERROR(SEARCH("S",Q1)))</formula>
    </cfRule>
    <cfRule type="containsText" dxfId="4" priority="4" operator="containsText" text="L">
      <formula>NOT(ISERROR(SEARCH("L",Q1)))</formula>
    </cfRule>
    <cfRule type="containsText" dxfId="3" priority="5" operator="containsText" text="U">
      <formula>NOT(ISERROR(SEARCH("U",Q1)))</formula>
    </cfRule>
    <cfRule type="containsText" dxfId="2" priority="6" operator="containsText" text="W">
      <formula>NOT(ISERROR(SEARCH("W",Q1)))</formula>
    </cfRule>
  </conditionalFormatting>
  <conditionalFormatting sqref="D36">
    <cfRule type="cellIs" dxfId="1" priority="1" operator="greaterThan">
      <formula>0</formula>
    </cfRule>
  </conditionalFormatting>
  <conditionalFormatting sqref="D36">
    <cfRule type="cellIs" dxfId="0" priority="2" operator="lessThan">
      <formula>0</formula>
    </cfRule>
  </conditionalFormatting>
  <pageMargins left="0.7" right="0.7" top="0.78740157499999996" bottom="0.78740157499999996" header="0.3" footer="0.3"/>
  <pageSetup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TJ Main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 Kozalla</dc:creator>
  <cp:lastModifiedBy>Philipp Kozalla</cp:lastModifiedBy>
  <dcterms:created xsi:type="dcterms:W3CDTF">2021-02-08T13:45:30Z</dcterms:created>
  <dcterms:modified xsi:type="dcterms:W3CDTF">2025-02-21T12:34:48Z</dcterms:modified>
</cp:coreProperties>
</file>